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W2K11\zallg$\Zentrales\Datenaustausch_13\Unterlagen_Schülerbeförderung_2026\Ausschreibungsunterlagen KGH\"/>
    </mc:Choice>
  </mc:AlternateContent>
  <xr:revisionPtr revIDLastSave="0" documentId="13_ncr:1_{470506D5-C512-4767-98BD-7AE637E86224}" xr6:coauthVersionLast="47" xr6:coauthVersionMax="47" xr10:uidLastSave="{00000000-0000-0000-0000-000000000000}"/>
  <bookViews>
    <workbookView xWindow="42060" yWindow="1950" windowWidth="28800" windowHeight="15285" activeTab="2" xr2:uid="{6CD74175-49CB-4AAC-B6E4-DCB5C38E44DE}"/>
  </bookViews>
  <sheets>
    <sheet name="Los 4 - Hinweise und Berechnung" sheetId="1" r:id="rId1"/>
    <sheet name="Los 5 Ost II SJ 26-27" sheetId="2" r:id="rId2"/>
    <sheet name="Los 5 Ost II SJ 27-30" sheetId="8" r:id="rId3"/>
  </sheets>
  <definedNames>
    <definedName name="_xlnm.Print_Area" localSheetId="0">'Los 4 - Hinweise und Berechnung'!$A$1:$D$44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8" i="8" l="1"/>
  <c r="M108" i="2"/>
  <c r="O96" i="8"/>
  <c r="R96" i="8" s="1"/>
  <c r="O85" i="8"/>
  <c r="R85" i="8" s="1"/>
  <c r="O73" i="8"/>
  <c r="R73" i="8" s="1"/>
  <c r="O63" i="8"/>
  <c r="R63" i="8" s="1"/>
  <c r="O53" i="8"/>
  <c r="R53" i="8" s="1"/>
  <c r="O43" i="8"/>
  <c r="R43" i="8" s="1"/>
  <c r="O32" i="8"/>
  <c r="R32" i="8" s="1"/>
  <c r="R108" i="8" s="1"/>
  <c r="O21" i="8"/>
  <c r="R21" i="8" s="1"/>
  <c r="C31" i="1" l="1"/>
  <c r="D31" i="1" s="1"/>
  <c r="O96" i="2"/>
  <c r="R96" i="2" s="1"/>
  <c r="O85" i="2"/>
  <c r="R85" i="2" s="1"/>
  <c r="H11" i="2" l="1"/>
  <c r="H11" i="8"/>
  <c r="O73" i="2" l="1"/>
  <c r="R73" i="2" s="1"/>
  <c r="O63" i="2"/>
  <c r="R63" i="2" s="1"/>
  <c r="O53" i="2"/>
  <c r="R53" i="2" s="1"/>
  <c r="O43" i="2"/>
  <c r="R43" i="2" s="1"/>
  <c r="O32" i="2"/>
  <c r="R32" i="2" s="1"/>
  <c r="R108" i="2" s="1"/>
  <c r="O21" i="2"/>
  <c r="R21" i="2" s="1"/>
  <c r="C29" i="1" l="1"/>
  <c r="D29" i="1" l="1"/>
  <c r="D33" i="1" s="1"/>
</calcChain>
</file>

<file path=xl/sharedStrings.xml><?xml version="1.0" encoding="utf-8"?>
<sst xmlns="http://schemas.openxmlformats.org/spreadsheetml/2006/main" count="380" uniqueCount="107">
  <si>
    <t>Hinweise zum Ausfüllen</t>
  </si>
  <si>
    <t>%</t>
  </si>
  <si>
    <t>Begleitperson:</t>
  </si>
  <si>
    <t xml:space="preserve">Kosten Begleitung/Tag  </t>
  </si>
  <si>
    <t xml:space="preserve">(in €)  </t>
  </si>
  <si>
    <t xml:space="preserve">(in €) </t>
  </si>
  <si>
    <t>(in €)</t>
  </si>
  <si>
    <t>Gesamtkosten für 4 Schuljahre</t>
  </si>
  <si>
    <t>Berechnung für 4 Schuljahre</t>
  </si>
  <si>
    <t xml:space="preserve">Kosten für SJ 2026/2027 </t>
  </si>
  <si>
    <t>(Endbetrag inklusive MwSt.)</t>
  </si>
  <si>
    <t>Anteil Kapitalkosten (Fahrzeugpreise, Abschreibungskosten, …)</t>
  </si>
  <si>
    <t>sonstige Kostensätze (Inflationsrate, …)</t>
  </si>
  <si>
    <t>Besetztkilometer-Satz (Bkm-Satz) je Fahrzeugart</t>
  </si>
  <si>
    <t>Bkm inkl. MwSt</t>
  </si>
  <si>
    <t>maximal 100%</t>
  </si>
  <si>
    <t>Anteil Treibstoff- und Energiekosten am Bkm-Satz</t>
  </si>
  <si>
    <t>Preis/Bkm</t>
  </si>
  <si>
    <t>Leistungsverzeichnis</t>
  </si>
  <si>
    <t>Name des Bieters</t>
  </si>
  <si>
    <t>E-Mail des Bieters</t>
  </si>
  <si>
    <t>Eingesetzte Fahrzeuge:</t>
  </si>
  <si>
    <t>Fahrzeugart</t>
  </si>
  <si>
    <t>Zugelassene Fahrgastplätze</t>
  </si>
  <si>
    <t>Anzahl der Fahrzeuge</t>
  </si>
  <si>
    <t>8 Fahrgastsitze</t>
  </si>
  <si>
    <t>Kosten</t>
  </si>
  <si>
    <t>Besetzkilometer</t>
  </si>
  <si>
    <t>Kleinbus/Van mit 8 Fahrgastsitze</t>
  </si>
  <si>
    <t>Besetztkilometer</t>
  </si>
  <si>
    <t>Zeitbedarf (Stunden:Minuten)</t>
  </si>
  <si>
    <t>Kleinbus mit 8 Fahrgastsitzen, Begleitperson: nein</t>
  </si>
  <si>
    <t>Hin
täglich</t>
  </si>
  <si>
    <t>Rück
Mo</t>
  </si>
  <si>
    <t>Rück
Di</t>
  </si>
  <si>
    <t>Rück
Mi</t>
  </si>
  <si>
    <t>Rück
Do</t>
  </si>
  <si>
    <t>Rück
Fr</t>
  </si>
  <si>
    <t>Hinweise</t>
  </si>
  <si>
    <t xml:space="preserve">Bitte füllen Sie nur die grau hinterlegten Felder aus. 
Die restlichen Felder sind mit einem Blattschutz versehen und können von Ihnen nicht ausgefüllt oder geändert werden. 
Es sind Bruttopreise einzutragen. </t>
  </si>
  <si>
    <t>Link für die Hinweise zum BW-Index</t>
  </si>
  <si>
    <t xml:space="preserve">Tourenbezeichnung inkl. Haltepunkte </t>
  </si>
  <si>
    <r>
      <t>Durchschnittl. Gesamt- Wochen-B</t>
    </r>
    <r>
      <rPr>
        <b/>
        <sz val="10"/>
        <color rgb="FF000000"/>
        <rFont val="Calibri"/>
        <family val="2"/>
        <scheme val="minor"/>
      </rPr>
      <t>km</t>
    </r>
    <r>
      <rPr>
        <b/>
        <sz val="10"/>
        <color theme="1"/>
        <rFont val="Calibri"/>
        <family val="2"/>
        <scheme val="minor"/>
      </rPr>
      <t xml:space="preserve"> </t>
    </r>
  </si>
  <si>
    <t xml:space="preserve">Preis Bkm/Woche </t>
  </si>
  <si>
    <r>
      <t>Wochenssatz 
(</t>
    </r>
    <r>
      <rPr>
        <b/>
        <sz val="10"/>
        <color rgb="FF000000"/>
        <rFont val="Calibri"/>
        <family val="2"/>
        <scheme val="minor"/>
      </rPr>
      <t xml:space="preserve">Preis </t>
    </r>
    <r>
      <rPr>
        <b/>
        <sz val="10"/>
        <color theme="1"/>
        <rFont val="Calibri"/>
        <family val="2"/>
        <scheme val="minor"/>
      </rPr>
      <t>Bkm</t>
    </r>
    <r>
      <rPr>
        <b/>
        <sz val="10"/>
        <color rgb="FF000000"/>
        <rFont val="Calibri"/>
        <family val="2"/>
        <scheme val="minor"/>
      </rPr>
      <t>/Wo</t>
    </r>
    <r>
      <rPr>
        <b/>
        <sz val="10"/>
        <color theme="1"/>
        <rFont val="Calibri"/>
        <family val="2"/>
        <scheme val="minor"/>
      </rPr>
      <t xml:space="preserve"> + Begleitung/Wo) 
pro Tour </t>
    </r>
  </si>
  <si>
    <t xml:space="preserve">Summe Tagessatz Los West:               </t>
  </si>
  <si>
    <t xml:space="preserve">Gesamt Bkm pro Woche:  </t>
  </si>
  <si>
    <t>Ø 38 Fahrwochen</t>
  </si>
  <si>
    <t>Wochensatz</t>
  </si>
  <si>
    <t>(Std:min)</t>
  </si>
  <si>
    <t xml:space="preserve">Einsatzzeit Begleitperson pro Tag  </t>
  </si>
  <si>
    <t>Das Leistungsverzeichnis ist zwingend vollständig auszufüllen. Änderungen oder Ergänzungen führen zum Ausschluss.</t>
  </si>
  <si>
    <t>Ø 190 Schultage</t>
  </si>
  <si>
    <t xml:space="preserve">Wir bieten als anerkannte Werkstatt für Behinderte, Blindenwerkstatt, Sozialunternehmen und/oder ein Inklusionsbetrieb an und beschäftigen mind. 30 % Menschen mit Behinderung oder benachteiligten Personen. 
Ein entsprechender Nachweis ist im Angebot als Anlage beigefügt.  </t>
  </si>
  <si>
    <t>Ja _____ (Bitte hier ankreuzen)</t>
  </si>
  <si>
    <t xml:space="preserve">    </t>
  </si>
  <si>
    <t>Die Kosten sind für die gesamte Beförderung für die Vertragslaufzeit von vier Schuljahren entsprechend der nachfolgenden Tabellenblätter zu berechnen. Die Kosten sind in EUR (mit zwei Nachkommastellen) anzugeben.</t>
  </si>
  <si>
    <t xml:space="preserve">Summe Gesamtpreis 4 Schuljahre inkl. MwSt. mit Abschlag von 15% </t>
  </si>
  <si>
    <t>pro Stunde inkl. aller Abgaben und Steuern</t>
  </si>
  <si>
    <t>Anteil Personalaufwand am Bkm-Satz (Fahrpersonal und sonstiges Personal)</t>
  </si>
  <si>
    <t>Kosten für Instandhaltung der Fahrzeuge (Teile, Zubehör, ...)</t>
  </si>
  <si>
    <t xml:space="preserve">Die Gesamtkosten für 4 Schuljahre sind zuschlagsrelevant und das Angebot wird nur gewertet, wenn alle Tabellenblätter vollständig ausgefüllt sind. </t>
  </si>
  <si>
    <r>
      <rPr>
        <b/>
        <u/>
        <sz val="10"/>
        <rFont val="Calibri"/>
        <family val="2"/>
        <scheme val="minor"/>
      </rPr>
      <t>Hinweis:</t>
    </r>
    <r>
      <rPr>
        <sz val="10"/>
        <rFont val="Calibri"/>
        <family val="2"/>
        <scheme val="minor"/>
      </rPr>
      <t xml:space="preserve"> Bei Umsatzsteuerfreiheit gilt netto = brutto, d.h. es sind die endgültigen Preise anzugeben. </t>
    </r>
  </si>
  <si>
    <r>
      <t xml:space="preserve">Bitte füllen Sie nur die grau hinterlegten Felder aus. 
Die restlichen Felder sind mit einem Blattschutz versehen und können von Ihnen nicht ausgefüllt oder geändert werden. 
Es sind Bruttopreise einzutragen. </t>
    </r>
    <r>
      <rPr>
        <sz val="10"/>
        <color rgb="FFFF0000"/>
        <rFont val="Calibri"/>
        <family val="2"/>
        <scheme val="minor"/>
      </rPr>
      <t>(Bei Umsatzsteuerfreiheit gilt netto=brotto)</t>
    </r>
  </si>
  <si>
    <t>Schuljahr</t>
  </si>
  <si>
    <t>2026/2027</t>
  </si>
  <si>
    <t>Kleinbus/ Van</t>
  </si>
  <si>
    <t>2027 bis 2030</t>
  </si>
  <si>
    <t>Kleinbus mit 8 Fahrgastsitzen, Begleitperson: ja</t>
  </si>
  <si>
    <t>Leonberg</t>
  </si>
  <si>
    <t>-</t>
  </si>
  <si>
    <t>Stammschule</t>
  </si>
  <si>
    <t xml:space="preserve">Stammschule </t>
  </si>
  <si>
    <t>Kosten für SJ 2027/2028 bis 2029/2030</t>
  </si>
  <si>
    <t>https://vm.baden-wuerttemberg.de/fileadmin/redaktion/m-mvi/intern/Dateien/PDF/250328_BW-Index_%C3%96PNV_Stra%C3%9Fe_f%C3%BCr_das_Jahr_2024.pdf</t>
  </si>
  <si>
    <t>Hemmingen</t>
  </si>
  <si>
    <t>Ditzingen</t>
  </si>
  <si>
    <t>Höfingen</t>
  </si>
  <si>
    <t>Korntal</t>
  </si>
  <si>
    <t>Münchingen</t>
  </si>
  <si>
    <t>Heimerdingen</t>
  </si>
  <si>
    <t>Gerlingen</t>
  </si>
  <si>
    <t>Los 5 - Karl-Georg-Haldenwang-Schule
-Einzugsgebiet Ost II-</t>
  </si>
  <si>
    <t>Kalkulationsblatt Los 5 Karl-Georg-Haldenwang-Schule - Ost II für 2026/2027</t>
  </si>
  <si>
    <t>Kalkulationsblatt Los 5 Karl-Georg-Haldenwang-Schule - Ost II 2027-2030</t>
  </si>
  <si>
    <t>Hirschlanden</t>
  </si>
  <si>
    <t>Tour OII-01</t>
  </si>
  <si>
    <t>Tour OII-02:</t>
  </si>
  <si>
    <t>Tour OII-03:</t>
  </si>
  <si>
    <t>Tour OI-04 AK:</t>
  </si>
  <si>
    <t>Tour OII-05 AK:</t>
  </si>
  <si>
    <t>Tour OII-06 AK:</t>
  </si>
  <si>
    <t>Pro Woche: 172,10 Bkm</t>
  </si>
  <si>
    <t>Pro Woche: 228,6 Bkm</t>
  </si>
  <si>
    <t>Pro Woche: 103,6 Bkm</t>
  </si>
  <si>
    <t>Pro Woche: 267,5 Bkm</t>
  </si>
  <si>
    <t>AK Theodor-Heuss-Schule</t>
  </si>
  <si>
    <t>Pro Woche: 208,9 Bkm</t>
  </si>
  <si>
    <t>Pro Woche: 319,8 Bkm</t>
  </si>
  <si>
    <t>Tour OII-07 AK</t>
  </si>
  <si>
    <t>Gebersheim</t>
  </si>
  <si>
    <t>AK BBE Berufsschule</t>
  </si>
  <si>
    <t>Pro Woche: 205,6 Bkm</t>
  </si>
  <si>
    <t xml:space="preserve">Tour OII-08 AK </t>
  </si>
  <si>
    <t>Pro Woche: 293,4 Bkm</t>
  </si>
  <si>
    <t>8 (davon mind. 3 saubere FZ)</t>
  </si>
  <si>
    <t>Unter Besetztkilometer sind die gefahren Kilometer der Hinfahrt mit allen Kindern, ab der Haltestelle des ersten Kindes bis zur Schule und die gefahrenen Kilometer der Heimfahrt mit allen Kindern, ab der Schule bis zur Haltestelle des letzten Kindes, zu verstehen. Pro SchülerIn fallen höchstens eine Hin- und eine Rückfahrt pro Schultag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</si>
</sst>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9" x14ac:knownFonts="1">
    <font>
      <sz val="11"/>
      <color theme="1"/>
      <name val="Calibri"/>
      <family val="2"/>
      <scheme val="minor"/>
    </font>
    <font>
      <sz val="11"/>
      <color theme="1"/>
      <name val="Calibri"/>
      <family val="2"/>
      <scheme val="minor"/>
    </font>
    <font>
      <u/>
      <sz val="11"/>
      <color theme="10"/>
      <name val="Calibri"/>
      <family val="2"/>
      <scheme val="minor"/>
    </font>
    <font>
      <sz val="10"/>
      <name val="Calibri"/>
      <family val="2"/>
      <scheme val="minor"/>
    </font>
    <font>
      <sz val="10"/>
      <color theme="1"/>
      <name val="Calibri"/>
      <family val="2"/>
      <scheme val="minor"/>
    </font>
    <font>
      <b/>
      <sz val="10"/>
      <color theme="1"/>
      <name val="Calibri"/>
      <family val="2"/>
      <scheme val="minor"/>
    </font>
    <font>
      <i/>
      <sz val="10"/>
      <color rgb="FF0070C0"/>
      <name val="Calibri"/>
      <family val="2"/>
      <scheme val="minor"/>
    </font>
    <font>
      <i/>
      <sz val="10"/>
      <name val="Calibri"/>
      <family val="2"/>
      <scheme val="minor"/>
    </font>
    <font>
      <b/>
      <sz val="10"/>
      <color rgb="FF000000"/>
      <name val="Calibri"/>
      <family val="2"/>
      <scheme val="minor"/>
    </font>
    <font>
      <b/>
      <sz val="10"/>
      <name val="Calibri"/>
      <family val="2"/>
      <scheme val="minor"/>
    </font>
    <font>
      <u/>
      <sz val="10"/>
      <name val="Calibri"/>
      <family val="2"/>
      <scheme val="minor"/>
    </font>
    <font>
      <u/>
      <sz val="10"/>
      <color theme="10"/>
      <name val="Calibri"/>
      <family val="2"/>
      <scheme val="minor"/>
    </font>
    <font>
      <i/>
      <sz val="10"/>
      <color theme="4"/>
      <name val="Calibri"/>
      <family val="2"/>
      <scheme val="minor"/>
    </font>
    <font>
      <sz val="9"/>
      <color theme="1"/>
      <name val="Calibri"/>
      <family val="2"/>
      <scheme val="minor"/>
    </font>
    <font>
      <b/>
      <sz val="10"/>
      <color indexed="8"/>
      <name val="Calibri"/>
      <family val="2"/>
      <scheme val="minor"/>
    </font>
    <font>
      <b/>
      <u/>
      <sz val="10"/>
      <name val="Calibri"/>
      <family val="2"/>
      <scheme val="minor"/>
    </font>
    <font>
      <sz val="10"/>
      <color rgb="FFFF0000"/>
      <name val="Calibri"/>
      <family val="2"/>
      <scheme val="minor"/>
    </font>
    <font>
      <sz val="10"/>
      <color rgb="FF0070C0"/>
      <name val="Calibri"/>
      <family val="2"/>
      <scheme val="minor"/>
    </font>
    <font>
      <u/>
      <sz val="9"/>
      <color theme="10"/>
      <name val="Calibri"/>
      <family val="2"/>
      <scheme val="minor"/>
    </font>
  </fonts>
  <fills count="8">
    <fill>
      <patternFill patternType="none"/>
    </fill>
    <fill>
      <patternFill patternType="gray125"/>
    </fill>
    <fill>
      <patternFill patternType="solid">
        <fgColor rgb="FFFFCC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61">
    <xf numFmtId="0" fontId="0" fillId="0" borderId="0" xfId="0"/>
    <xf numFmtId="0" fontId="4" fillId="0" borderId="0" xfId="0" applyFont="1"/>
    <xf numFmtId="0" fontId="4" fillId="0" borderId="0" xfId="0" applyFont="1" applyAlignment="1">
      <alignment wrapText="1"/>
    </xf>
    <xf numFmtId="0" fontId="4" fillId="0" borderId="13" xfId="0" applyFont="1" applyBorder="1"/>
    <xf numFmtId="44" fontId="4" fillId="0" borderId="0" xfId="0" applyNumberFormat="1" applyFont="1"/>
    <xf numFmtId="0" fontId="4" fillId="0" borderId="16" xfId="0" applyFont="1" applyBorder="1"/>
    <xf numFmtId="0" fontId="4" fillId="0" borderId="19" xfId="0" applyFont="1" applyBorder="1" applyAlignment="1">
      <alignment wrapText="1"/>
    </xf>
    <xf numFmtId="44" fontId="4" fillId="0" borderId="0" xfId="0" applyNumberFormat="1" applyFont="1" applyAlignment="1">
      <alignment wrapText="1"/>
    </xf>
    <xf numFmtId="9" fontId="4" fillId="0" borderId="0" xfId="2" applyFont="1" applyBorder="1"/>
    <xf numFmtId="2" fontId="4" fillId="0" borderId="0" xfId="0" applyNumberFormat="1" applyFont="1"/>
    <xf numFmtId="0" fontId="4" fillId="0" borderId="0" xfId="0" applyFont="1" applyAlignment="1">
      <alignment vertical="center" wrapText="1"/>
    </xf>
    <xf numFmtId="20" fontId="4" fillId="0" borderId="0" xfId="0" applyNumberFormat="1" applyFont="1" applyAlignment="1">
      <alignment horizontal="left"/>
    </xf>
    <xf numFmtId="0" fontId="5" fillId="0" borderId="0" xfId="0" applyFont="1"/>
    <xf numFmtId="0" fontId="4" fillId="0" borderId="0" xfId="0" applyFont="1" applyAlignment="1">
      <alignment horizontal="left"/>
    </xf>
    <xf numFmtId="0" fontId="6" fillId="0" borderId="0" xfId="0" applyFont="1" applyAlignment="1">
      <alignment horizontal="left"/>
    </xf>
    <xf numFmtId="20" fontId="6" fillId="0" borderId="0" xfId="0" applyNumberFormat="1" applyFont="1" applyAlignment="1">
      <alignment horizontal="left"/>
    </xf>
    <xf numFmtId="2" fontId="6" fillId="0" borderId="0" xfId="0" applyNumberFormat="1" applyFont="1"/>
    <xf numFmtId="2" fontId="6" fillId="0" borderId="0" xfId="0" applyNumberFormat="1" applyFont="1" applyAlignment="1">
      <alignment horizontal="left"/>
    </xf>
    <xf numFmtId="20" fontId="4" fillId="0" borderId="0" xfId="0" applyNumberFormat="1" applyFont="1" applyAlignment="1">
      <alignment horizontal="center"/>
    </xf>
    <xf numFmtId="44" fontId="4" fillId="0" borderId="0" xfId="1" applyFont="1" applyBorder="1"/>
    <xf numFmtId="0" fontId="4" fillId="0" borderId="0" xfId="0" applyFont="1" applyAlignment="1">
      <alignment vertical="center"/>
    </xf>
    <xf numFmtId="0" fontId="6" fillId="0" borderId="0" xfId="0" applyFont="1" applyAlignment="1">
      <alignment wrapText="1"/>
    </xf>
    <xf numFmtId="0" fontId="7" fillId="0" borderId="0" xfId="0" applyFont="1" applyAlignment="1">
      <alignment wrapText="1"/>
    </xf>
    <xf numFmtId="0" fontId="5" fillId="6" borderId="9" xfId="0" applyFont="1" applyFill="1" applyBorder="1"/>
    <xf numFmtId="0" fontId="5" fillId="6" borderId="9" xfId="0" applyFont="1" applyFill="1" applyBorder="1" applyAlignment="1">
      <alignment wrapText="1"/>
    </xf>
    <xf numFmtId="0" fontId="5" fillId="0" borderId="5" xfId="0" applyFont="1" applyBorder="1"/>
    <xf numFmtId="0" fontId="4" fillId="0" borderId="5" xfId="0" applyFont="1" applyBorder="1"/>
    <xf numFmtId="0" fontId="7" fillId="0" borderId="0" xfId="0" applyFont="1"/>
    <xf numFmtId="0" fontId="5" fillId="6" borderId="4" xfId="0" applyFont="1" applyFill="1" applyBorder="1"/>
    <xf numFmtId="0" fontId="5" fillId="6" borderId="5" xfId="0" applyFont="1" applyFill="1" applyBorder="1"/>
    <xf numFmtId="0" fontId="5" fillId="6" borderId="5" xfId="0" applyFont="1" applyFill="1" applyBorder="1" applyAlignment="1">
      <alignment wrapText="1"/>
    </xf>
    <xf numFmtId="0" fontId="5" fillId="6" borderId="6" xfId="0" applyFont="1" applyFill="1" applyBorder="1" applyAlignment="1">
      <alignment wrapText="1"/>
    </xf>
    <xf numFmtId="0" fontId="5" fillId="6" borderId="8" xfId="0" applyFont="1" applyFill="1" applyBorder="1"/>
    <xf numFmtId="0" fontId="5" fillId="6" borderId="10" xfId="0" applyFont="1" applyFill="1" applyBorder="1" applyAlignment="1">
      <alignment wrapText="1"/>
    </xf>
    <xf numFmtId="0" fontId="4" fillId="0" borderId="0" xfId="0" applyFont="1" applyAlignment="1">
      <alignment horizontal="center" vertical="center"/>
    </xf>
    <xf numFmtId="0" fontId="3" fillId="0" borderId="0" xfId="0" applyFont="1" applyAlignment="1">
      <alignment horizontal="center"/>
    </xf>
    <xf numFmtId="0" fontId="4" fillId="0" borderId="0" xfId="0" applyFont="1" applyAlignment="1">
      <alignment horizontal="right"/>
    </xf>
    <xf numFmtId="0" fontId="3" fillId="0" borderId="0" xfId="0" applyFont="1"/>
    <xf numFmtId="0" fontId="9" fillId="0" borderId="0" xfId="0" applyFont="1"/>
    <xf numFmtId="0" fontId="3" fillId="0" borderId="0" xfId="0" applyFont="1" applyAlignment="1">
      <alignment horizontal="left"/>
    </xf>
    <xf numFmtId="0" fontId="3" fillId="0" borderId="0" xfId="0" applyFont="1" applyAlignment="1">
      <alignment horizontal="left" vertical="center" wrapText="1"/>
    </xf>
    <xf numFmtId="0" fontId="9" fillId="0" borderId="0" xfId="0" applyFont="1" applyAlignment="1">
      <alignment vertical="center" wrapText="1"/>
    </xf>
    <xf numFmtId="0" fontId="3" fillId="0" borderId="0" xfId="0" applyFont="1" applyAlignment="1">
      <alignment vertical="center" wrapText="1"/>
    </xf>
    <xf numFmtId="0" fontId="9" fillId="5" borderId="15"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21" xfId="0" applyFont="1" applyBorder="1" applyAlignment="1">
      <alignment wrapText="1"/>
    </xf>
    <xf numFmtId="0" fontId="3" fillId="0" borderId="15" xfId="0" applyFont="1" applyBorder="1" applyAlignment="1">
      <alignment horizontal="center"/>
    </xf>
    <xf numFmtId="0" fontId="3" fillId="0" borderId="32" xfId="0" applyFont="1" applyBorder="1" applyAlignment="1">
      <alignment horizontal="center"/>
    </xf>
    <xf numFmtId="0" fontId="11" fillId="0" borderId="0" xfId="3" applyFont="1" applyAlignment="1"/>
    <xf numFmtId="0" fontId="11" fillId="0" borderId="0" xfId="3" applyFont="1"/>
    <xf numFmtId="0" fontId="3" fillId="0" borderId="1" xfId="0" applyFont="1" applyBorder="1" applyAlignment="1">
      <alignment horizontal="center"/>
    </xf>
    <xf numFmtId="44" fontId="3" fillId="0" borderId="26" xfId="0" applyNumberFormat="1" applyFont="1" applyBorder="1"/>
    <xf numFmtId="44" fontId="3" fillId="0" borderId="27" xfId="0" applyNumberFormat="1" applyFont="1" applyBorder="1"/>
    <xf numFmtId="44" fontId="3" fillId="0" borderId="3" xfId="0" applyNumberFormat="1" applyFont="1" applyBorder="1"/>
    <xf numFmtId="164" fontId="4" fillId="0" borderId="0" xfId="0" applyNumberFormat="1" applyFont="1"/>
    <xf numFmtId="164" fontId="4" fillId="0" borderId="0" xfId="0" applyNumberFormat="1" applyFont="1" applyAlignment="1">
      <alignment wrapText="1"/>
    </xf>
    <xf numFmtId="164" fontId="4" fillId="0" borderId="0" xfId="1" applyNumberFormat="1" applyFont="1" applyBorder="1" applyAlignment="1">
      <alignment horizontal="center" vertical="center"/>
    </xf>
    <xf numFmtId="164" fontId="5" fillId="0" borderId="23" xfId="1" applyNumberFormat="1" applyFont="1" applyBorder="1" applyAlignment="1">
      <alignment horizontal="center" vertical="center" wrapText="1"/>
    </xf>
    <xf numFmtId="164" fontId="5" fillId="0" borderId="25" xfId="1" applyNumberFormat="1" applyFont="1" applyBorder="1" applyAlignment="1">
      <alignment horizontal="center" vertical="center" wrapText="1"/>
    </xf>
    <xf numFmtId="164" fontId="4" fillId="0" borderId="0" xfId="1" applyNumberFormat="1" applyFont="1" applyBorder="1"/>
    <xf numFmtId="44" fontId="3" fillId="0" borderId="2" xfId="0" applyNumberFormat="1" applyFont="1" applyBorder="1"/>
    <xf numFmtId="164" fontId="5" fillId="0" borderId="6" xfId="1" applyNumberFormat="1" applyFont="1" applyBorder="1" applyAlignment="1">
      <alignment horizontal="center" vertical="center" wrapText="1"/>
    </xf>
    <xf numFmtId="0" fontId="5" fillId="0" borderId="20" xfId="0" applyFont="1" applyBorder="1" applyAlignment="1">
      <alignment horizontal="center" vertical="center" wrapText="1"/>
    </xf>
    <xf numFmtId="164" fontId="5" fillId="0" borderId="10" xfId="1" applyNumberFormat="1" applyFont="1" applyBorder="1" applyAlignment="1">
      <alignment horizontal="center" vertical="center" wrapText="1"/>
    </xf>
    <xf numFmtId="0" fontId="5" fillId="0" borderId="24" xfId="0" applyFont="1" applyBorder="1" applyAlignment="1">
      <alignment horizontal="center" vertical="center" wrapText="1"/>
    </xf>
    <xf numFmtId="0" fontId="5" fillId="0" borderId="0" xfId="0" applyFont="1" applyAlignment="1">
      <alignment horizontal="left" vertical="center"/>
    </xf>
    <xf numFmtId="164" fontId="5" fillId="0" borderId="0" xfId="1" applyNumberFormat="1" applyFont="1" applyBorder="1" applyAlignment="1">
      <alignment horizontal="left" vertical="center"/>
    </xf>
    <xf numFmtId="0" fontId="5" fillId="0" borderId="0" xfId="0" applyFont="1" applyAlignment="1">
      <alignment horizontal="center" vertical="center"/>
    </xf>
    <xf numFmtId="164" fontId="5" fillId="0" borderId="0" xfId="1" applyNumberFormat="1" applyFont="1" applyBorder="1" applyAlignment="1">
      <alignment horizontal="center" vertical="center"/>
    </xf>
    <xf numFmtId="164" fontId="5" fillId="4" borderId="0" xfId="1" applyNumberFormat="1" applyFont="1" applyFill="1" applyBorder="1" applyAlignment="1">
      <alignment horizontal="center" vertical="center"/>
    </xf>
    <xf numFmtId="164" fontId="3" fillId="0" borderId="0" xfId="1" applyNumberFormat="1" applyFont="1" applyBorder="1" applyAlignment="1">
      <alignment horizontal="left" vertical="top"/>
    </xf>
    <xf numFmtId="164" fontId="4" fillId="0" borderId="0" xfId="1" applyNumberFormat="1" applyFont="1"/>
    <xf numFmtId="0" fontId="12" fillId="0" borderId="0" xfId="0" applyFont="1"/>
    <xf numFmtId="0" fontId="12" fillId="0" borderId="0" xfId="0" applyFont="1" applyAlignment="1">
      <alignment horizontal="left"/>
    </xf>
    <xf numFmtId="2" fontId="12" fillId="0" borderId="0" xfId="0" applyNumberFormat="1" applyFont="1"/>
    <xf numFmtId="0" fontId="12" fillId="0" borderId="9" xfId="0" applyFont="1" applyBorder="1"/>
    <xf numFmtId="0" fontId="12" fillId="0" borderId="9" xfId="0" applyFont="1" applyBorder="1" applyAlignment="1">
      <alignment horizontal="left"/>
    </xf>
    <xf numFmtId="2" fontId="12" fillId="0" borderId="9" xfId="0" applyNumberFormat="1" applyFont="1" applyBorder="1"/>
    <xf numFmtId="2" fontId="5" fillId="0" borderId="0" xfId="0" applyNumberFormat="1" applyFont="1" applyAlignment="1">
      <alignment horizontal="center" vertical="center"/>
    </xf>
    <xf numFmtId="0" fontId="3" fillId="0" borderId="0" xfId="0" applyFont="1" applyAlignment="1">
      <alignment wrapText="1"/>
    </xf>
    <xf numFmtId="44" fontId="13" fillId="0" borderId="0" xfId="0" applyNumberFormat="1" applyFont="1" applyAlignment="1">
      <alignment wrapText="1"/>
    </xf>
    <xf numFmtId="0" fontId="3" fillId="3" borderId="0" xfId="0" applyFont="1" applyFill="1" applyAlignment="1" applyProtection="1">
      <alignment wrapText="1"/>
      <protection locked="0"/>
    </xf>
    <xf numFmtId="0" fontId="3" fillId="3" borderId="33" xfId="0" applyFont="1" applyFill="1" applyBorder="1" applyAlignment="1" applyProtection="1">
      <alignment horizontal="left" wrapText="1"/>
      <protection locked="0"/>
    </xf>
    <xf numFmtId="9" fontId="14" fillId="0" borderId="38" xfId="2" applyFont="1" applyBorder="1"/>
    <xf numFmtId="44" fontId="4" fillId="0" borderId="25" xfId="1" applyFont="1" applyBorder="1" applyAlignment="1">
      <alignment vertical="center"/>
    </xf>
    <xf numFmtId="44" fontId="4" fillId="0" borderId="38" xfId="1" applyFont="1" applyBorder="1" applyAlignment="1">
      <alignment vertical="center"/>
    </xf>
    <xf numFmtId="0" fontId="3" fillId="0" borderId="0" xfId="0" applyFont="1" applyAlignment="1">
      <alignment horizontal="left" wrapText="1"/>
    </xf>
    <xf numFmtId="0" fontId="3" fillId="0" borderId="26" xfId="0" applyFont="1" applyBorder="1" applyAlignment="1">
      <alignment wrapText="1"/>
    </xf>
    <xf numFmtId="0" fontId="3" fillId="0" borderId="2" xfId="0" applyFont="1" applyBorder="1" applyAlignment="1">
      <alignment horizontal="center"/>
    </xf>
    <xf numFmtId="0" fontId="0" fillId="0" borderId="0" xfId="0" applyAlignment="1">
      <alignment horizontal="left"/>
    </xf>
    <xf numFmtId="2" fontId="6" fillId="0" borderId="0" xfId="0" applyNumberFormat="1" applyFont="1" applyAlignment="1">
      <alignment horizontal="center"/>
    </xf>
    <xf numFmtId="20" fontId="6" fillId="0" borderId="9" xfId="0" applyNumberFormat="1" applyFont="1" applyBorder="1" applyAlignment="1">
      <alignment horizontal="center"/>
    </xf>
    <xf numFmtId="2" fontId="17" fillId="0" borderId="0" xfId="0" applyNumberFormat="1" applyFont="1" applyAlignment="1">
      <alignment horizontal="center"/>
    </xf>
    <xf numFmtId="20" fontId="17" fillId="0" borderId="9" xfId="0" applyNumberFormat="1" applyFont="1" applyBorder="1" applyAlignment="1">
      <alignment horizontal="center"/>
    </xf>
    <xf numFmtId="20" fontId="17" fillId="0" borderId="0" xfId="0" applyNumberFormat="1" applyFont="1" applyAlignment="1">
      <alignment horizontal="center"/>
    </xf>
    <xf numFmtId="0" fontId="18" fillId="0" borderId="40" xfId="3" applyFont="1" applyBorder="1" applyAlignment="1" applyProtection="1">
      <alignment horizontal="center"/>
      <protection locked="0"/>
    </xf>
    <xf numFmtId="0" fontId="9" fillId="0" borderId="0" xfId="0" applyFont="1" applyAlignment="1">
      <alignment horizontal="center" wrapText="1"/>
    </xf>
    <xf numFmtId="0" fontId="9" fillId="0" borderId="0" xfId="0" applyFont="1" applyAlignment="1">
      <alignment horizontal="center"/>
    </xf>
    <xf numFmtId="0" fontId="3" fillId="0" borderId="0" xfId="0" applyFont="1" applyAlignment="1">
      <alignment horizontal="left" vertical="center" wrapText="1"/>
    </xf>
    <xf numFmtId="0" fontId="3" fillId="0" borderId="0" xfId="0" applyFont="1" applyAlignment="1">
      <alignment horizontal="left" wrapText="1"/>
    </xf>
    <xf numFmtId="0" fontId="3" fillId="0" borderId="0" xfId="3" applyFont="1" applyBorder="1" applyAlignment="1">
      <alignment horizontal="left" vertical="center" wrapText="1"/>
    </xf>
    <xf numFmtId="0" fontId="4" fillId="0" borderId="22" xfId="0" applyFont="1" applyBorder="1" applyAlignment="1">
      <alignment horizontal="center"/>
    </xf>
    <xf numFmtId="0" fontId="9" fillId="0" borderId="0" xfId="0" applyFont="1" applyAlignment="1">
      <alignment horizontal="left"/>
    </xf>
    <xf numFmtId="0" fontId="10" fillId="3" borderId="22" xfId="0" applyFont="1" applyFill="1" applyBorder="1" applyAlignment="1" applyProtection="1">
      <alignment horizontal="center"/>
      <protection locked="0"/>
    </xf>
    <xf numFmtId="0" fontId="9" fillId="3" borderId="26" xfId="0" applyFont="1" applyFill="1" applyBorder="1" applyAlignment="1" applyProtection="1">
      <alignment horizontal="center" vertical="center" wrapText="1"/>
      <protection locked="0"/>
    </xf>
    <xf numFmtId="0" fontId="3" fillId="0" borderId="30" xfId="0" applyFont="1" applyBorder="1" applyAlignment="1">
      <alignment horizontal="left" wrapText="1"/>
    </xf>
    <xf numFmtId="0" fontId="3" fillId="7" borderId="0" xfId="0" applyFont="1" applyFill="1" applyAlignment="1">
      <alignment horizontal="left" wrapText="1"/>
    </xf>
    <xf numFmtId="164" fontId="4" fillId="5" borderId="5" xfId="0" applyNumberFormat="1" applyFont="1" applyFill="1" applyBorder="1" applyAlignment="1" applyProtection="1">
      <alignment horizontal="center" vertical="center"/>
      <protection locked="0"/>
    </xf>
    <xf numFmtId="164" fontId="4" fillId="5" borderId="0" xfId="0" applyNumberFormat="1" applyFont="1" applyFill="1" applyAlignment="1" applyProtection="1">
      <alignment horizontal="center" vertical="center"/>
      <protection locked="0"/>
    </xf>
    <xf numFmtId="164" fontId="4" fillId="5" borderId="9" xfId="0" applyNumberFormat="1" applyFont="1" applyFill="1" applyBorder="1" applyAlignment="1" applyProtection="1">
      <alignment horizontal="center" vertical="center"/>
      <protection locked="0"/>
    </xf>
    <xf numFmtId="164" fontId="4" fillId="0" borderId="6" xfId="0" applyNumberFormat="1" applyFont="1" applyBorder="1" applyAlignment="1">
      <alignment horizontal="center" vertical="center"/>
    </xf>
    <xf numFmtId="164" fontId="4" fillId="0" borderId="30" xfId="0" applyNumberFormat="1" applyFont="1" applyBorder="1" applyAlignment="1">
      <alignment horizontal="center" vertical="center"/>
    </xf>
    <xf numFmtId="164" fontId="4" fillId="0" borderId="10" xfId="0" applyNumberFormat="1" applyFont="1" applyBorder="1" applyAlignment="1">
      <alignment horizontal="center" vertical="center"/>
    </xf>
    <xf numFmtId="20" fontId="4" fillId="0" borderId="4" xfId="0" applyNumberFormat="1"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164" fontId="4" fillId="5" borderId="6" xfId="0" applyNumberFormat="1" applyFont="1" applyFill="1" applyBorder="1" applyAlignment="1">
      <alignment horizontal="center" vertical="center"/>
    </xf>
    <xf numFmtId="164" fontId="4" fillId="5" borderId="30" xfId="0" applyNumberFormat="1" applyFont="1" applyFill="1" applyBorder="1" applyAlignment="1">
      <alignment horizontal="center" vertical="center"/>
    </xf>
    <xf numFmtId="164" fontId="4" fillId="5" borderId="10" xfId="0" applyNumberFormat="1" applyFont="1" applyFill="1" applyBorder="1" applyAlignment="1">
      <alignment horizontal="center" vertical="center"/>
    </xf>
    <xf numFmtId="20" fontId="4" fillId="0" borderId="7" xfId="0" applyNumberFormat="1" applyFont="1" applyBorder="1" applyAlignment="1">
      <alignment horizontal="center" vertical="center"/>
    </xf>
    <xf numFmtId="20" fontId="4" fillId="0" borderId="8" xfId="0" applyNumberFormat="1" applyFont="1" applyBorder="1" applyAlignment="1">
      <alignment horizontal="center" vertical="center"/>
    </xf>
    <xf numFmtId="164" fontId="4" fillId="5" borderId="6" xfId="0" applyNumberFormat="1" applyFont="1" applyFill="1" applyBorder="1" applyAlignment="1" applyProtection="1">
      <alignment horizontal="center" vertical="center"/>
      <protection locked="0"/>
    </xf>
    <xf numFmtId="164" fontId="4" fillId="5" borderId="30" xfId="0" applyNumberFormat="1" applyFont="1" applyFill="1" applyBorder="1" applyAlignment="1" applyProtection="1">
      <alignment horizontal="center" vertical="center"/>
      <protection locked="0"/>
    </xf>
    <xf numFmtId="164" fontId="4" fillId="5" borderId="10" xfId="0" applyNumberFormat="1" applyFont="1" applyFill="1" applyBorder="1" applyAlignment="1" applyProtection="1">
      <alignment horizontal="center" vertical="center"/>
      <protection locked="0"/>
    </xf>
    <xf numFmtId="164" fontId="5" fillId="0" borderId="6" xfId="0" applyNumberFormat="1" applyFont="1" applyBorder="1" applyAlignment="1">
      <alignment horizontal="center" vertical="center"/>
    </xf>
    <xf numFmtId="164" fontId="5" fillId="0" borderId="30" xfId="0" applyNumberFormat="1" applyFont="1" applyBorder="1" applyAlignment="1">
      <alignment horizontal="center" vertical="center"/>
    </xf>
    <xf numFmtId="164" fontId="5" fillId="0" borderId="10" xfId="0" applyNumberFormat="1" applyFont="1" applyBorder="1" applyAlignment="1">
      <alignment horizontal="center" vertical="center"/>
    </xf>
    <xf numFmtId="0" fontId="3" fillId="0" borderId="0" xfId="0" applyFont="1" applyAlignment="1">
      <alignment horizontal="center"/>
    </xf>
    <xf numFmtId="44" fontId="4" fillId="2" borderId="7" xfId="1" applyFont="1" applyFill="1" applyBorder="1" applyAlignment="1">
      <alignment horizontal="center" vertical="center"/>
    </xf>
    <xf numFmtId="44" fontId="4" fillId="2" borderId="0" xfId="1" applyFont="1" applyFill="1" applyBorder="1" applyAlignment="1">
      <alignment horizontal="center" vertical="center"/>
    </xf>
    <xf numFmtId="0" fontId="4" fillId="2" borderId="7" xfId="1" applyNumberFormat="1" applyFont="1" applyFill="1" applyBorder="1" applyAlignment="1">
      <alignment horizontal="center" vertical="center" wrapText="1"/>
    </xf>
    <xf numFmtId="0" fontId="4" fillId="2" borderId="0" xfId="1" applyNumberFormat="1"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24" xfId="0" applyFont="1" applyBorder="1" applyAlignment="1">
      <alignment horizontal="center" vertical="center" wrapText="1"/>
    </xf>
    <xf numFmtId="0" fontId="4" fillId="0" borderId="4" xfId="0" applyFont="1" applyBorder="1" applyAlignment="1">
      <alignment horizontal="center" vertical="center"/>
    </xf>
    <xf numFmtId="0" fontId="14" fillId="0" borderId="17" xfId="0" applyFont="1" applyBorder="1" applyAlignment="1">
      <alignment horizontal="right"/>
    </xf>
    <xf numFmtId="0" fontId="14" fillId="0" borderId="18" xfId="0" applyFont="1" applyBorder="1" applyAlignment="1">
      <alignment horizontal="right"/>
    </xf>
    <xf numFmtId="0" fontId="14" fillId="0" borderId="35" xfId="0" applyFont="1" applyBorder="1" applyAlignment="1">
      <alignment horizontal="center"/>
    </xf>
    <xf numFmtId="0" fontId="14" fillId="0" borderId="37" xfId="0" applyFont="1" applyBorder="1" applyAlignment="1">
      <alignment horizontal="center"/>
    </xf>
    <xf numFmtId="0" fontId="4" fillId="0" borderId="11" xfId="0" applyFont="1" applyBorder="1" applyAlignment="1">
      <alignment horizontal="left" wrapText="1"/>
    </xf>
    <xf numFmtId="0" fontId="4" fillId="0" borderId="12" xfId="0" applyFont="1" applyBorder="1" applyAlignment="1">
      <alignment horizontal="left" wrapText="1"/>
    </xf>
    <xf numFmtId="0" fontId="4" fillId="0" borderId="14" xfId="0" applyFont="1" applyBorder="1" applyAlignment="1">
      <alignment horizontal="left" wrapText="1"/>
    </xf>
    <xf numFmtId="0" fontId="4" fillId="0" borderId="15" xfId="0" applyFont="1" applyBorder="1" applyAlignment="1">
      <alignment horizontal="left" wrapText="1"/>
    </xf>
    <xf numFmtId="0" fontId="4" fillId="5" borderId="25" xfId="0" applyFont="1" applyFill="1" applyBorder="1" applyAlignment="1" applyProtection="1">
      <alignment horizontal="center"/>
      <protection locked="0"/>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4" fillId="5" borderId="12" xfId="0" applyFont="1" applyFill="1" applyBorder="1" applyAlignment="1" applyProtection="1">
      <alignment horizontal="center"/>
      <protection locked="0"/>
    </xf>
    <xf numFmtId="0" fontId="4" fillId="5" borderId="15" xfId="0" applyFont="1" applyFill="1" applyBorder="1" applyAlignment="1" applyProtection="1">
      <alignment horizontal="center"/>
      <protection locked="0"/>
    </xf>
    <xf numFmtId="0" fontId="4" fillId="5" borderId="18" xfId="0" applyFont="1" applyFill="1" applyBorder="1" applyAlignment="1" applyProtection="1">
      <alignment horizontal="center" wrapText="1"/>
      <protection locked="0"/>
    </xf>
    <xf numFmtId="0" fontId="5" fillId="0" borderId="34" xfId="0" applyFont="1" applyBorder="1" applyAlignment="1">
      <alignment horizontal="left" vertical="center"/>
    </xf>
    <xf numFmtId="0" fontId="5" fillId="0" borderId="29" xfId="0" applyFont="1" applyBorder="1" applyAlignment="1">
      <alignment horizontal="left" vertical="center"/>
    </xf>
    <xf numFmtId="0" fontId="5" fillId="0" borderId="36"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44" fontId="4" fillId="0" borderId="28" xfId="1" applyFont="1" applyFill="1" applyBorder="1" applyAlignment="1">
      <alignment horizontal="center" vertical="center"/>
    </xf>
    <xf numFmtId="44" fontId="4" fillId="0" borderId="29" xfId="1" applyFont="1" applyFill="1" applyBorder="1" applyAlignment="1">
      <alignment horizontal="center" vertical="center"/>
    </xf>
    <xf numFmtId="44" fontId="4" fillId="0" borderId="31" xfId="1" applyFont="1" applyFill="1" applyBorder="1" applyAlignment="1">
      <alignment horizontal="center" vertical="center"/>
    </xf>
    <xf numFmtId="44" fontId="4" fillId="0" borderId="21" xfId="1" applyFont="1" applyBorder="1" applyAlignment="1">
      <alignment horizontal="left" vertical="center"/>
    </xf>
    <xf numFmtId="44" fontId="4" fillId="0" borderId="26" xfId="1" applyFont="1" applyBorder="1" applyAlignment="1">
      <alignment horizontal="left" vertical="center"/>
    </xf>
    <xf numFmtId="44" fontId="4" fillId="0" borderId="39" xfId="1" applyFont="1" applyBorder="1" applyAlignment="1">
      <alignment horizontal="left" vertical="center"/>
    </xf>
    <xf numFmtId="0" fontId="4" fillId="0" borderId="12" xfId="0" applyFont="1" applyBorder="1" applyAlignment="1">
      <alignment horizontal="center"/>
    </xf>
  </cellXfs>
  <cellStyles count="4">
    <cellStyle name="Link" xfId="3" builtinId="8"/>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75EA0-01C3-4182-9731-6B7EF99CD288}">
  <sheetPr>
    <pageSetUpPr fitToPage="1"/>
  </sheetPr>
  <dimension ref="A1:M45"/>
  <sheetViews>
    <sheetView topLeftCell="A20" zoomScale="130" zoomScaleNormal="130" workbookViewId="0">
      <selection activeCell="D38" sqref="D38"/>
    </sheetView>
  </sheetViews>
  <sheetFormatPr baseColWidth="10" defaultColWidth="11.42578125" defaultRowHeight="12.75" x14ac:dyDescent="0.2"/>
  <cols>
    <col min="1" max="4" width="30.7109375" style="37" customWidth="1"/>
    <col min="5" max="16384" width="11.42578125" style="37"/>
  </cols>
  <sheetData>
    <row r="1" spans="1:4" x14ac:dyDescent="0.2">
      <c r="A1" s="37" t="s">
        <v>18</v>
      </c>
    </row>
    <row r="3" spans="1:4" s="38" customFormat="1" ht="37.5" customHeight="1" x14ac:dyDescent="0.2">
      <c r="A3" s="96" t="s">
        <v>82</v>
      </c>
      <c r="B3" s="96"/>
      <c r="C3" s="97"/>
      <c r="D3" s="97"/>
    </row>
    <row r="4" spans="1:4" ht="12.95" customHeight="1" x14ac:dyDescent="0.2"/>
    <row r="5" spans="1:4" ht="12.95" customHeight="1" x14ac:dyDescent="0.2">
      <c r="A5" s="35"/>
      <c r="B5" s="35"/>
      <c r="C5" s="35"/>
      <c r="D5" s="35"/>
    </row>
    <row r="6" spans="1:4" ht="24.95" customHeight="1" x14ac:dyDescent="0.2">
      <c r="A6" s="39" t="s">
        <v>19</v>
      </c>
      <c r="B6" s="39"/>
      <c r="C6" s="103"/>
      <c r="D6" s="103"/>
    </row>
    <row r="7" spans="1:4" ht="24.95" customHeight="1" x14ac:dyDescent="0.2">
      <c r="A7" s="40" t="s">
        <v>20</v>
      </c>
      <c r="B7" s="40"/>
      <c r="C7" s="104"/>
      <c r="D7" s="104"/>
    </row>
    <row r="8" spans="1:4" ht="24.95" customHeight="1" x14ac:dyDescent="0.2">
      <c r="A8" s="40"/>
      <c r="B8" s="40"/>
      <c r="C8" s="41"/>
      <c r="D8" s="41"/>
    </row>
    <row r="9" spans="1:4" ht="12.95" customHeight="1" x14ac:dyDescent="0.2">
      <c r="A9" s="98" t="s">
        <v>51</v>
      </c>
      <c r="B9" s="98"/>
      <c r="C9" s="98"/>
      <c r="D9" s="98"/>
    </row>
    <row r="10" spans="1:4" ht="24.95" customHeight="1" x14ac:dyDescent="0.2">
      <c r="A10" s="40"/>
      <c r="B10" s="40"/>
      <c r="C10" s="41"/>
      <c r="D10" s="41"/>
    </row>
    <row r="11" spans="1:4" ht="14.25" customHeight="1" x14ac:dyDescent="0.2">
      <c r="A11" s="41" t="s">
        <v>21</v>
      </c>
      <c r="B11" s="41"/>
      <c r="C11" s="42"/>
      <c r="D11" s="42"/>
    </row>
    <row r="12" spans="1:4" x14ac:dyDescent="0.2">
      <c r="A12" s="42"/>
      <c r="B12" s="42"/>
      <c r="C12" s="42"/>
      <c r="D12" s="42"/>
    </row>
    <row r="13" spans="1:4" ht="24.95" customHeight="1" x14ac:dyDescent="0.2">
      <c r="A13" s="43" t="s">
        <v>64</v>
      </c>
      <c r="B13" s="43" t="s">
        <v>22</v>
      </c>
      <c r="C13" s="43" t="s">
        <v>23</v>
      </c>
      <c r="D13" s="43" t="s">
        <v>24</v>
      </c>
    </row>
    <row r="14" spans="1:4" ht="24.95" customHeight="1" x14ac:dyDescent="0.2">
      <c r="A14" s="44" t="s">
        <v>65</v>
      </c>
      <c r="B14" s="44" t="s">
        <v>66</v>
      </c>
      <c r="C14" s="44" t="s">
        <v>25</v>
      </c>
      <c r="D14" s="44">
        <v>8</v>
      </c>
    </row>
    <row r="15" spans="1:4" ht="24.95" customHeight="1" x14ac:dyDescent="0.2">
      <c r="A15" s="44" t="s">
        <v>67</v>
      </c>
      <c r="B15" s="44" t="s">
        <v>66</v>
      </c>
      <c r="C15" s="44" t="s">
        <v>25</v>
      </c>
      <c r="D15" s="44" t="s">
        <v>105</v>
      </c>
    </row>
    <row r="16" spans="1:4" ht="24.95" customHeight="1" x14ac:dyDescent="0.2"/>
    <row r="17" spans="1:13" x14ac:dyDescent="0.2">
      <c r="A17" s="38" t="s">
        <v>26</v>
      </c>
      <c r="B17" s="38"/>
    </row>
    <row r="18" spans="1:13" x14ac:dyDescent="0.2">
      <c r="A18" s="38"/>
      <c r="B18" s="38"/>
    </row>
    <row r="19" spans="1:13" ht="27.75" customHeight="1" x14ac:dyDescent="0.2">
      <c r="A19" s="99" t="s">
        <v>56</v>
      </c>
      <c r="B19" s="99"/>
      <c r="C19" s="99"/>
      <c r="D19" s="99"/>
    </row>
    <row r="20" spans="1:13" ht="28.5" customHeight="1" x14ac:dyDescent="0.2"/>
    <row r="21" spans="1:13" x14ac:dyDescent="0.2">
      <c r="A21" s="38" t="s">
        <v>27</v>
      </c>
      <c r="B21" s="38"/>
    </row>
    <row r="23" spans="1:13" ht="53.25" customHeight="1" x14ac:dyDescent="0.2">
      <c r="A23" s="100" t="s">
        <v>106</v>
      </c>
      <c r="B23" s="100"/>
      <c r="C23" s="100"/>
      <c r="D23" s="100"/>
    </row>
    <row r="24" spans="1:13" ht="24.95" customHeight="1" x14ac:dyDescent="0.2"/>
    <row r="25" spans="1:13" s="38" customFormat="1" x14ac:dyDescent="0.2">
      <c r="A25" s="102" t="s">
        <v>8</v>
      </c>
      <c r="B25" s="102"/>
      <c r="C25" s="102"/>
      <c r="D25" s="102"/>
      <c r="H25" s="37"/>
      <c r="I25" s="37"/>
      <c r="J25" s="37"/>
      <c r="K25" s="37"/>
      <c r="L25" s="37"/>
      <c r="M25" s="37"/>
    </row>
    <row r="26" spans="1:13" x14ac:dyDescent="0.2">
      <c r="C26" s="35" t="s">
        <v>48</v>
      </c>
      <c r="D26" s="46" t="s">
        <v>52</v>
      </c>
    </row>
    <row r="27" spans="1:13" x14ac:dyDescent="0.2">
      <c r="D27" s="47" t="s">
        <v>47</v>
      </c>
    </row>
    <row r="29" spans="1:13" x14ac:dyDescent="0.2">
      <c r="A29" s="45" t="s">
        <v>9</v>
      </c>
      <c r="B29" s="87"/>
      <c r="C29" s="51">
        <f>'Los 5 Ost II SJ 26-27'!R108</f>
        <v>0</v>
      </c>
      <c r="D29" s="52">
        <f>C29*38</f>
        <v>0</v>
      </c>
    </row>
    <row r="31" spans="1:13" ht="25.5" x14ac:dyDescent="0.2">
      <c r="A31" s="45" t="s">
        <v>73</v>
      </c>
      <c r="B31" s="87"/>
      <c r="C31" s="51">
        <f>'Los 5 Ost II SJ 27-30'!R108</f>
        <v>0</v>
      </c>
      <c r="D31" s="52">
        <f>(C31*38)*3</f>
        <v>0</v>
      </c>
    </row>
    <row r="32" spans="1:13" ht="13.5" thickBot="1" x14ac:dyDescent="0.25"/>
    <row r="33" spans="1:5" ht="13.5" thickBot="1" x14ac:dyDescent="0.25">
      <c r="A33" s="50" t="s">
        <v>7</v>
      </c>
      <c r="B33" s="88"/>
      <c r="C33" s="60"/>
      <c r="D33" s="53">
        <f>SUM(D31+D29)</f>
        <v>0</v>
      </c>
    </row>
    <row r="35" spans="1:5" ht="26.25" customHeight="1" x14ac:dyDescent="0.2">
      <c r="A35" s="99" t="s">
        <v>61</v>
      </c>
      <c r="B35" s="99"/>
      <c r="C35" s="99"/>
      <c r="D35" s="99"/>
    </row>
    <row r="36" spans="1:5" ht="26.25" customHeight="1" x14ac:dyDescent="0.2">
      <c r="A36" s="106" t="s">
        <v>62</v>
      </c>
      <c r="B36" s="106"/>
      <c r="C36" s="106"/>
      <c r="D36" s="106"/>
    </row>
    <row r="37" spans="1:5" ht="26.25" customHeight="1" x14ac:dyDescent="0.2">
      <c r="A37" s="86"/>
      <c r="B37" s="86"/>
      <c r="C37" s="86"/>
      <c r="D37" s="86"/>
    </row>
    <row r="38" spans="1:5" ht="51.75" customHeight="1" x14ac:dyDescent="0.2">
      <c r="A38" s="99" t="s">
        <v>53</v>
      </c>
      <c r="B38" s="99"/>
      <c r="C38" s="99"/>
      <c r="D38" s="81" t="s">
        <v>54</v>
      </c>
    </row>
    <row r="39" spans="1:5" ht="15" customHeight="1" thickBot="1" x14ac:dyDescent="0.25">
      <c r="A39" s="99"/>
      <c r="B39" s="99"/>
      <c r="C39" s="99"/>
      <c r="D39" s="79"/>
    </row>
    <row r="40" spans="1:5" ht="15.75" customHeight="1" thickBot="1" x14ac:dyDescent="0.25">
      <c r="A40" s="99" t="s">
        <v>57</v>
      </c>
      <c r="B40" s="99"/>
      <c r="C40" s="105"/>
      <c r="D40" s="82" t="s">
        <v>55</v>
      </c>
    </row>
    <row r="41" spans="1:5" ht="24.95" customHeight="1" x14ac:dyDescent="0.2"/>
    <row r="42" spans="1:5" ht="12.95" customHeight="1" x14ac:dyDescent="0.2">
      <c r="A42" s="101" t="s">
        <v>40</v>
      </c>
      <c r="B42" s="101"/>
      <c r="C42" s="101"/>
      <c r="D42" s="101"/>
      <c r="E42" s="1"/>
    </row>
    <row r="43" spans="1:5" ht="12.95" customHeight="1" x14ac:dyDescent="0.2">
      <c r="A43" s="95" t="s">
        <v>74</v>
      </c>
      <c r="B43" s="95"/>
      <c r="C43" s="95"/>
      <c r="D43" s="95"/>
      <c r="E43" s="48"/>
    </row>
    <row r="45" spans="1:5" x14ac:dyDescent="0.2">
      <c r="A45" s="49"/>
      <c r="B45" s="49"/>
    </row>
  </sheetData>
  <sheetProtection algorithmName="SHA-512" hashValue="J+fLmpbaxBc+XxMlq43lsQWUi3Txiy9lBfOpqyLf0SsPFWx00bCMCiysgSOUu8U1sgH29qD9KVOIe/ZY+9Hp7w==" saltValue="gFHE4XsN6+7bdjfhNQ8VTQ==" spinCount="100000" sheet="1" selectLockedCells="1" autoFilter="0"/>
  <mergeCells count="14">
    <mergeCell ref="A43:D43"/>
    <mergeCell ref="A3:D3"/>
    <mergeCell ref="A9:D9"/>
    <mergeCell ref="A19:D19"/>
    <mergeCell ref="A23:D23"/>
    <mergeCell ref="A42:D42"/>
    <mergeCell ref="A38:C38"/>
    <mergeCell ref="A39:C39"/>
    <mergeCell ref="A35:D35"/>
    <mergeCell ref="A25:D25"/>
    <mergeCell ref="C6:D6"/>
    <mergeCell ref="C7:D7"/>
    <mergeCell ref="A40:C40"/>
    <mergeCell ref="A36:D36"/>
  </mergeCells>
  <pageMargins left="0.70866141732283472" right="0.11811023622047245" top="0.98425196850393704" bottom="0.39370078740157483" header="0.31496062992125984" footer="0.11811023622047245"/>
  <pageSetup paperSize="9" scale="83" orientation="portrait" r:id="rId1"/>
  <headerFooter>
    <oddHeader>&amp;L&amp;"Calibri,Standard"&amp;10Landkreis Böblingen
EU-weite Ausschreibung Schülerbeförderung
Anlage 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BEA7E-CF08-421F-B254-B1A40F26B48A}">
  <dimension ref="A1:R126"/>
  <sheetViews>
    <sheetView topLeftCell="A59" zoomScaleNormal="100" workbookViewId="0">
      <selection activeCell="Q32" sqref="Q32:Q42"/>
    </sheetView>
  </sheetViews>
  <sheetFormatPr baseColWidth="10" defaultColWidth="11.42578125" defaultRowHeight="12.75" x14ac:dyDescent="0.2"/>
  <cols>
    <col min="1" max="1" width="3.140625" style="1" customWidth="1"/>
    <col min="2" max="2" width="7.42578125" style="1" customWidth="1"/>
    <col min="3" max="3" width="16.140625" style="1" customWidth="1"/>
    <col min="4" max="4" width="14" style="1" customWidth="1"/>
    <col min="5" max="5" width="13" style="1" customWidth="1"/>
    <col min="6" max="11" width="8.7109375" style="1" customWidth="1"/>
    <col min="12" max="12" width="25.7109375" style="2" customWidth="1"/>
    <col min="13" max="13" width="12.7109375" style="1" customWidth="1"/>
    <col min="14" max="15" width="12.7109375" style="54" customWidth="1"/>
    <col min="16" max="16" width="12.7109375" style="1" customWidth="1"/>
    <col min="17" max="18" width="12.7109375" style="54" customWidth="1"/>
    <col min="19" max="16384" width="11.42578125" style="1"/>
  </cols>
  <sheetData>
    <row r="1" spans="1:18" x14ac:dyDescent="0.2">
      <c r="A1" s="127" t="s">
        <v>83</v>
      </c>
      <c r="B1" s="127"/>
      <c r="C1" s="127"/>
      <c r="D1" s="127"/>
      <c r="E1" s="127"/>
      <c r="F1" s="127"/>
      <c r="G1" s="127"/>
      <c r="H1" s="127"/>
      <c r="I1" s="127"/>
      <c r="J1" s="127"/>
      <c r="K1" s="127"/>
    </row>
    <row r="2" spans="1:18" x14ac:dyDescent="0.2">
      <c r="A2" s="35"/>
      <c r="B2" s="35"/>
      <c r="C2" s="35"/>
      <c r="D2" s="35"/>
      <c r="E2" s="35"/>
      <c r="F2" s="35"/>
      <c r="G2" s="35"/>
    </row>
    <row r="3" spans="1:18" ht="15" customHeight="1" x14ac:dyDescent="0.2">
      <c r="A3" s="128" t="s">
        <v>0</v>
      </c>
      <c r="B3" s="129"/>
      <c r="C3" s="129"/>
      <c r="D3" s="129"/>
      <c r="E3" s="129"/>
      <c r="F3" s="129"/>
      <c r="G3" s="129"/>
      <c r="H3" s="129"/>
      <c r="I3" s="129"/>
      <c r="J3" s="129"/>
      <c r="K3" s="129"/>
      <c r="L3" s="129"/>
      <c r="M3" s="54"/>
    </row>
    <row r="4" spans="1:18" ht="40.5" customHeight="1" x14ac:dyDescent="0.2">
      <c r="A4" s="130" t="s">
        <v>63</v>
      </c>
      <c r="B4" s="131"/>
      <c r="C4" s="131"/>
      <c r="D4" s="131"/>
      <c r="E4" s="131"/>
      <c r="F4" s="131"/>
      <c r="G4" s="131"/>
      <c r="H4" s="131"/>
      <c r="I4" s="131"/>
      <c r="J4" s="131"/>
      <c r="K4" s="131"/>
      <c r="L4" s="131"/>
      <c r="M4" s="54"/>
    </row>
    <row r="5" spans="1:18" ht="13.5" thickBot="1" x14ac:dyDescent="0.25">
      <c r="E5" s="2"/>
    </row>
    <row r="6" spans="1:18" ht="24.95" customHeight="1" x14ac:dyDescent="0.2">
      <c r="A6" s="139" t="s">
        <v>59</v>
      </c>
      <c r="B6" s="140"/>
      <c r="C6" s="140"/>
      <c r="D6" s="140"/>
      <c r="E6" s="140"/>
      <c r="F6" s="140"/>
      <c r="G6" s="140"/>
      <c r="H6" s="146"/>
      <c r="I6" s="146"/>
      <c r="J6" s="3" t="s">
        <v>1</v>
      </c>
      <c r="M6" s="4"/>
    </row>
    <row r="7" spans="1:18" ht="24.95" customHeight="1" x14ac:dyDescent="0.2">
      <c r="A7" s="141" t="s">
        <v>11</v>
      </c>
      <c r="B7" s="142"/>
      <c r="C7" s="142"/>
      <c r="D7" s="142"/>
      <c r="E7" s="142"/>
      <c r="F7" s="142"/>
      <c r="G7" s="142"/>
      <c r="H7" s="147"/>
      <c r="I7" s="147"/>
      <c r="J7" s="5" t="s">
        <v>1</v>
      </c>
      <c r="M7" s="4"/>
    </row>
    <row r="8" spans="1:18" ht="24.95" customHeight="1" x14ac:dyDescent="0.2">
      <c r="A8" s="141" t="s">
        <v>60</v>
      </c>
      <c r="B8" s="142"/>
      <c r="C8" s="142"/>
      <c r="D8" s="142"/>
      <c r="E8" s="142"/>
      <c r="F8" s="142"/>
      <c r="G8" s="142"/>
      <c r="H8" s="147"/>
      <c r="I8" s="147"/>
      <c r="J8" s="5" t="s">
        <v>1</v>
      </c>
      <c r="M8" s="4"/>
    </row>
    <row r="9" spans="1:18" ht="24.95" customHeight="1" x14ac:dyDescent="0.2">
      <c r="A9" s="141" t="s">
        <v>16</v>
      </c>
      <c r="B9" s="142"/>
      <c r="C9" s="142"/>
      <c r="D9" s="142"/>
      <c r="E9" s="142"/>
      <c r="F9" s="142"/>
      <c r="G9" s="142"/>
      <c r="H9" s="147"/>
      <c r="I9" s="147"/>
      <c r="J9" s="5" t="s">
        <v>1</v>
      </c>
      <c r="M9" s="4"/>
    </row>
    <row r="10" spans="1:18" s="2" customFormat="1" ht="24.95" customHeight="1" thickBot="1" x14ac:dyDescent="0.25">
      <c r="A10" s="141" t="s">
        <v>12</v>
      </c>
      <c r="B10" s="142"/>
      <c r="C10" s="142"/>
      <c r="D10" s="142"/>
      <c r="E10" s="142"/>
      <c r="F10" s="142"/>
      <c r="G10" s="142"/>
      <c r="H10" s="148"/>
      <c r="I10" s="148"/>
      <c r="J10" s="6" t="s">
        <v>1</v>
      </c>
      <c r="M10" s="80"/>
      <c r="N10" s="55"/>
      <c r="O10" s="55"/>
      <c r="Q10" s="55"/>
      <c r="R10" s="55"/>
    </row>
    <row r="11" spans="1:18" ht="24.95" customHeight="1" thickBot="1" x14ac:dyDescent="0.25">
      <c r="A11" s="135" t="s">
        <v>15</v>
      </c>
      <c r="B11" s="136"/>
      <c r="C11" s="136"/>
      <c r="D11" s="136"/>
      <c r="E11" s="136"/>
      <c r="F11" s="136"/>
      <c r="G11" s="136"/>
      <c r="H11" s="137">
        <f>SUM(H6:I10)</f>
        <v>0</v>
      </c>
      <c r="I11" s="138"/>
      <c r="J11" s="83" t="s">
        <v>1</v>
      </c>
      <c r="M11" s="4"/>
    </row>
    <row r="12" spans="1:18" x14ac:dyDescent="0.2">
      <c r="A12" s="36"/>
      <c r="C12" s="8"/>
      <c r="M12" s="4"/>
    </row>
    <row r="13" spans="1:18" ht="15" customHeight="1" thickBot="1" x14ac:dyDescent="0.25">
      <c r="B13" s="35"/>
      <c r="C13" s="35"/>
      <c r="D13" s="35"/>
      <c r="E13" s="35"/>
      <c r="F13" s="35"/>
      <c r="G13" s="35"/>
      <c r="M13" s="4"/>
    </row>
    <row r="14" spans="1:18" ht="24.95" customHeight="1" x14ac:dyDescent="0.2">
      <c r="A14" s="149" t="s">
        <v>13</v>
      </c>
      <c r="B14" s="150"/>
      <c r="C14" s="150"/>
      <c r="D14" s="150"/>
      <c r="E14" s="150"/>
      <c r="F14" s="150"/>
      <c r="G14" s="151"/>
      <c r="H14" s="160"/>
      <c r="I14" s="160"/>
      <c r="J14" s="154"/>
      <c r="K14" s="155"/>
      <c r="L14" s="156"/>
      <c r="M14" s="19"/>
    </row>
    <row r="15" spans="1:18" ht="24.95" customHeight="1" x14ac:dyDescent="0.2">
      <c r="A15" s="152" t="s">
        <v>28</v>
      </c>
      <c r="B15" s="153"/>
      <c r="C15" s="153"/>
      <c r="D15" s="153"/>
      <c r="E15" s="153"/>
      <c r="F15" s="153"/>
      <c r="G15" s="153"/>
      <c r="H15" s="147"/>
      <c r="I15" s="147"/>
      <c r="J15" s="157" t="s">
        <v>14</v>
      </c>
      <c r="K15" s="158"/>
      <c r="L15" s="159"/>
      <c r="M15" s="19"/>
    </row>
    <row r="16" spans="1:18" ht="24.95" customHeight="1" thickBot="1" x14ac:dyDescent="0.25">
      <c r="A16" s="144" t="s">
        <v>2</v>
      </c>
      <c r="B16" s="145"/>
      <c r="C16" s="145"/>
      <c r="D16" s="145"/>
      <c r="E16" s="145"/>
      <c r="F16" s="145"/>
      <c r="G16" s="145"/>
      <c r="H16" s="143"/>
      <c r="I16" s="143"/>
      <c r="J16" s="84" t="s">
        <v>58</v>
      </c>
      <c r="K16" s="84"/>
      <c r="L16" s="85"/>
      <c r="Q16" s="59"/>
    </row>
    <row r="17" spans="1:18" x14ac:dyDescent="0.2">
      <c r="L17" s="10"/>
      <c r="M17" s="20"/>
      <c r="N17" s="56"/>
      <c r="O17" s="56"/>
      <c r="P17" s="34"/>
      <c r="Q17" s="56"/>
      <c r="R17" s="56"/>
    </row>
    <row r="18" spans="1:18" ht="30" customHeight="1" thickBot="1" x14ac:dyDescent="0.25">
      <c r="K18" s="10"/>
      <c r="M18" s="2"/>
      <c r="N18" s="55"/>
      <c r="O18" s="55"/>
      <c r="P18" s="2"/>
      <c r="Q18" s="55"/>
    </row>
    <row r="19" spans="1:18" ht="76.5" x14ac:dyDescent="0.2">
      <c r="A19" s="28" t="s">
        <v>41</v>
      </c>
      <c r="B19" s="29"/>
      <c r="C19" s="29"/>
      <c r="D19" s="29"/>
      <c r="E19" s="30"/>
      <c r="F19" s="30" t="s">
        <v>32</v>
      </c>
      <c r="G19" s="30" t="s">
        <v>33</v>
      </c>
      <c r="H19" s="30" t="s">
        <v>34</v>
      </c>
      <c r="I19" s="30" t="s">
        <v>35</v>
      </c>
      <c r="J19" s="30" t="s">
        <v>36</v>
      </c>
      <c r="K19" s="30" t="s">
        <v>37</v>
      </c>
      <c r="L19" s="31" t="s">
        <v>38</v>
      </c>
      <c r="M19" s="132" t="s">
        <v>42</v>
      </c>
      <c r="N19" s="57" t="s">
        <v>17</v>
      </c>
      <c r="O19" s="61" t="s">
        <v>43</v>
      </c>
      <c r="P19" s="62" t="s">
        <v>50</v>
      </c>
      <c r="Q19" s="61" t="s">
        <v>3</v>
      </c>
      <c r="R19" s="61" t="s">
        <v>44</v>
      </c>
    </row>
    <row r="20" spans="1:18" ht="13.5" thickBot="1" x14ac:dyDescent="0.25">
      <c r="A20" s="32"/>
      <c r="B20" s="23"/>
      <c r="C20" s="23"/>
      <c r="D20" s="23"/>
      <c r="E20" s="24"/>
      <c r="F20" s="24"/>
      <c r="G20" s="24"/>
      <c r="H20" s="24"/>
      <c r="I20" s="24"/>
      <c r="J20" s="24"/>
      <c r="K20" s="24"/>
      <c r="L20" s="33"/>
      <c r="M20" s="133"/>
      <c r="N20" s="58" t="s">
        <v>4</v>
      </c>
      <c r="O20" s="63" t="s">
        <v>5</v>
      </c>
      <c r="P20" s="64" t="s">
        <v>49</v>
      </c>
      <c r="Q20" s="63" t="s">
        <v>6</v>
      </c>
      <c r="R20" s="63" t="s">
        <v>6</v>
      </c>
    </row>
    <row r="21" spans="1:18" ht="12.95" customHeight="1" x14ac:dyDescent="0.2">
      <c r="A21" s="25" t="s">
        <v>86</v>
      </c>
      <c r="B21" s="26"/>
      <c r="D21" s="26" t="s">
        <v>68</v>
      </c>
      <c r="E21" s="26"/>
      <c r="F21" s="26"/>
      <c r="G21" s="26"/>
      <c r="H21" s="26"/>
      <c r="I21" s="26"/>
      <c r="J21" s="26"/>
      <c r="K21" s="26"/>
      <c r="L21" s="26"/>
      <c r="M21" s="134">
        <v>172.1</v>
      </c>
      <c r="N21" s="107"/>
      <c r="O21" s="110">
        <f>M21*N21</f>
        <v>0</v>
      </c>
      <c r="P21" s="113">
        <v>0.125</v>
      </c>
      <c r="Q21" s="121"/>
      <c r="R21" s="124">
        <f>O21+(Q21*5)</f>
        <v>0</v>
      </c>
    </row>
    <row r="22" spans="1:18" ht="12.95" customHeight="1" x14ac:dyDescent="0.2">
      <c r="A22" s="13">
        <v>1</v>
      </c>
      <c r="B22" s="13">
        <v>70839</v>
      </c>
      <c r="C22" s="13" t="s">
        <v>81</v>
      </c>
      <c r="D22" s="13"/>
      <c r="E22" s="9"/>
      <c r="F22" s="11"/>
      <c r="G22" s="11"/>
      <c r="H22" s="11"/>
      <c r="I22" s="11"/>
      <c r="J22" s="11"/>
      <c r="K22" s="11"/>
      <c r="L22" s="1"/>
      <c r="M22" s="114"/>
      <c r="N22" s="108"/>
      <c r="O22" s="111"/>
      <c r="P22" s="114"/>
      <c r="Q22" s="122"/>
      <c r="R22" s="125"/>
    </row>
    <row r="23" spans="1:18" ht="12.95" customHeight="1" x14ac:dyDescent="0.2">
      <c r="A23" s="13">
        <v>2</v>
      </c>
      <c r="B23" s="13">
        <v>71254</v>
      </c>
      <c r="C23" s="13" t="s">
        <v>76</v>
      </c>
      <c r="D23" s="13"/>
      <c r="E23" s="9"/>
      <c r="F23" s="11"/>
      <c r="G23" s="11"/>
      <c r="H23" s="11"/>
      <c r="I23" s="11"/>
      <c r="J23" s="11"/>
      <c r="K23" s="11"/>
      <c r="L23" s="1"/>
      <c r="M23" s="114"/>
      <c r="N23" s="108"/>
      <c r="O23" s="111"/>
      <c r="P23" s="114"/>
      <c r="Q23" s="122"/>
      <c r="R23" s="125"/>
    </row>
    <row r="24" spans="1:18" ht="12.95" customHeight="1" x14ac:dyDescent="0.2">
      <c r="A24" s="13">
        <v>3</v>
      </c>
      <c r="B24" s="13">
        <v>71254</v>
      </c>
      <c r="C24" s="13" t="s">
        <v>76</v>
      </c>
      <c r="D24" s="13"/>
      <c r="E24" s="9"/>
      <c r="F24" s="11"/>
      <c r="G24" s="11"/>
      <c r="H24" s="11"/>
      <c r="I24" s="11"/>
      <c r="J24" s="11"/>
      <c r="K24" s="11"/>
      <c r="L24" s="1"/>
      <c r="M24" s="114"/>
      <c r="N24" s="108"/>
      <c r="O24" s="111"/>
      <c r="P24" s="114"/>
      <c r="Q24" s="122"/>
      <c r="R24" s="125"/>
    </row>
    <row r="25" spans="1:18" ht="12.95" customHeight="1" x14ac:dyDescent="0.2">
      <c r="A25" s="13">
        <v>4</v>
      </c>
      <c r="B25" s="13">
        <v>71254</v>
      </c>
      <c r="C25" s="13" t="s">
        <v>76</v>
      </c>
      <c r="D25" s="13"/>
      <c r="E25" s="9"/>
      <c r="F25" s="11"/>
      <c r="G25" s="11"/>
      <c r="H25" s="11"/>
      <c r="I25" s="11"/>
      <c r="J25" s="11"/>
      <c r="K25" s="11"/>
      <c r="L25" s="1"/>
      <c r="M25" s="114"/>
      <c r="N25" s="108"/>
      <c r="O25" s="111"/>
      <c r="P25" s="114"/>
      <c r="Q25" s="122"/>
      <c r="R25" s="125"/>
    </row>
    <row r="26" spans="1:18" ht="12.95" customHeight="1" x14ac:dyDescent="0.2">
      <c r="A26" s="13">
        <v>5</v>
      </c>
      <c r="B26" s="13">
        <v>71254</v>
      </c>
      <c r="C26" s="13" t="s">
        <v>76</v>
      </c>
      <c r="D26" s="13" t="s">
        <v>85</v>
      </c>
      <c r="E26" s="9"/>
      <c r="F26" s="11"/>
      <c r="G26" s="11"/>
      <c r="H26" s="11"/>
      <c r="I26" s="18"/>
      <c r="J26" s="11"/>
      <c r="K26" s="18"/>
      <c r="L26" s="1"/>
      <c r="M26" s="114"/>
      <c r="N26" s="108"/>
      <c r="O26" s="111"/>
      <c r="P26" s="114"/>
      <c r="Q26" s="122"/>
      <c r="R26" s="125"/>
    </row>
    <row r="27" spans="1:18" ht="12.95" customHeight="1" x14ac:dyDescent="0.2">
      <c r="A27" s="13"/>
      <c r="B27" s="13"/>
      <c r="C27" s="13"/>
      <c r="D27" s="13"/>
      <c r="E27" s="9"/>
      <c r="F27" s="11"/>
      <c r="G27" s="11"/>
      <c r="H27" s="11"/>
      <c r="I27" s="18"/>
      <c r="J27" s="11"/>
      <c r="K27" s="18"/>
      <c r="L27" s="1"/>
      <c r="M27" s="114"/>
      <c r="N27" s="108"/>
      <c r="O27" s="111"/>
      <c r="P27" s="114"/>
      <c r="Q27" s="122"/>
      <c r="R27" s="125"/>
    </row>
    <row r="28" spans="1:18" ht="12.95" customHeight="1" x14ac:dyDescent="0.2">
      <c r="A28" s="13"/>
      <c r="B28" s="13"/>
      <c r="C28" s="13"/>
      <c r="D28" s="13"/>
      <c r="E28" s="9"/>
      <c r="F28" s="11"/>
      <c r="G28" s="11"/>
      <c r="H28" s="11"/>
      <c r="I28" s="11"/>
      <c r="J28" s="11"/>
      <c r="K28" s="11"/>
      <c r="L28" s="1"/>
      <c r="M28" s="114"/>
      <c r="N28" s="108"/>
      <c r="O28" s="111"/>
      <c r="P28" s="114"/>
      <c r="Q28" s="122"/>
      <c r="R28" s="125"/>
    </row>
    <row r="29" spans="1:18" ht="12.95" customHeight="1" x14ac:dyDescent="0.2">
      <c r="A29" s="13"/>
      <c r="B29" s="13"/>
      <c r="C29" s="13"/>
      <c r="D29" s="13"/>
      <c r="E29" s="9"/>
      <c r="F29" s="11"/>
      <c r="G29" s="11"/>
      <c r="H29" s="11"/>
      <c r="I29" s="11"/>
      <c r="J29" s="11"/>
      <c r="K29" s="11"/>
      <c r="L29" s="27"/>
      <c r="M29" s="114"/>
      <c r="N29" s="108"/>
      <c r="O29" s="111"/>
      <c r="P29" s="114"/>
      <c r="Q29" s="122"/>
      <c r="R29" s="125"/>
    </row>
    <row r="30" spans="1:18" s="72" customFormat="1" ht="12.95" customHeight="1" x14ac:dyDescent="0.2">
      <c r="A30" s="73" t="s">
        <v>29</v>
      </c>
      <c r="B30" s="73"/>
      <c r="C30" s="73"/>
      <c r="D30" s="73"/>
      <c r="E30" s="74"/>
      <c r="F30" s="90">
        <v>17.21</v>
      </c>
      <c r="G30" s="90">
        <v>17.21</v>
      </c>
      <c r="H30" s="90">
        <v>17.21</v>
      </c>
      <c r="I30" s="90">
        <v>17.21</v>
      </c>
      <c r="J30" s="90">
        <v>17.21</v>
      </c>
      <c r="K30" s="90">
        <v>17.21</v>
      </c>
      <c r="L30" s="72" t="s">
        <v>92</v>
      </c>
      <c r="M30" s="114"/>
      <c r="N30" s="108"/>
      <c r="O30" s="111"/>
      <c r="P30" s="114"/>
      <c r="Q30" s="122"/>
      <c r="R30" s="125"/>
    </row>
    <row r="31" spans="1:18" s="72" customFormat="1" ht="12.95" customHeight="1" thickBot="1" x14ac:dyDescent="0.25">
      <c r="A31" s="76" t="s">
        <v>30</v>
      </c>
      <c r="B31" s="76"/>
      <c r="C31" s="76"/>
      <c r="D31" s="76"/>
      <c r="E31" s="77"/>
      <c r="F31" s="91">
        <v>6.25E-2</v>
      </c>
      <c r="G31" s="91">
        <v>6.25E-2</v>
      </c>
      <c r="H31" s="91">
        <v>6.25E-2</v>
      </c>
      <c r="I31" s="91">
        <v>6.25E-2</v>
      </c>
      <c r="J31" s="91">
        <v>6.25E-2</v>
      </c>
      <c r="K31" s="91">
        <v>6.25E-2</v>
      </c>
      <c r="L31" s="75" t="s">
        <v>71</v>
      </c>
      <c r="M31" s="115"/>
      <c r="N31" s="109"/>
      <c r="O31" s="112"/>
      <c r="P31" s="115"/>
      <c r="Q31" s="123"/>
      <c r="R31" s="126"/>
    </row>
    <row r="32" spans="1:18" ht="12.95" customHeight="1" x14ac:dyDescent="0.2">
      <c r="A32" s="12" t="s">
        <v>87</v>
      </c>
      <c r="D32" s="1" t="s">
        <v>68</v>
      </c>
      <c r="L32" s="1"/>
      <c r="M32" s="114">
        <v>228.6</v>
      </c>
      <c r="N32" s="107"/>
      <c r="O32" s="110">
        <f>M32*N32</f>
        <v>0</v>
      </c>
      <c r="P32" s="113">
        <v>0.10416666666666667</v>
      </c>
      <c r="Q32" s="121"/>
      <c r="R32" s="124">
        <f>O32+(Q32*5)</f>
        <v>0</v>
      </c>
    </row>
    <row r="33" spans="1:18" ht="12.95" customHeight="1" x14ac:dyDescent="0.2">
      <c r="A33" s="13">
        <v>1</v>
      </c>
      <c r="B33" s="13">
        <v>71254</v>
      </c>
      <c r="C33" s="13" t="s">
        <v>76</v>
      </c>
      <c r="D33" s="13" t="s">
        <v>80</v>
      </c>
      <c r="E33" s="9"/>
      <c r="F33" s="11"/>
      <c r="G33" s="11"/>
      <c r="H33" s="11"/>
      <c r="I33" s="11"/>
      <c r="J33" s="11"/>
      <c r="K33" s="18"/>
      <c r="L33" s="1"/>
      <c r="M33" s="114"/>
      <c r="N33" s="108"/>
      <c r="O33" s="111"/>
      <c r="P33" s="114"/>
      <c r="Q33" s="122"/>
      <c r="R33" s="125"/>
    </row>
    <row r="34" spans="1:18" ht="12.95" customHeight="1" x14ac:dyDescent="0.2">
      <c r="A34" s="13">
        <v>2</v>
      </c>
      <c r="B34" s="13">
        <v>71254</v>
      </c>
      <c r="C34" s="13" t="s">
        <v>76</v>
      </c>
      <c r="D34" s="13" t="s">
        <v>80</v>
      </c>
      <c r="E34" s="9"/>
      <c r="F34" s="11"/>
      <c r="G34" s="11"/>
      <c r="H34" s="11"/>
      <c r="I34" s="11"/>
      <c r="J34" s="11"/>
      <c r="K34" s="18"/>
      <c r="L34" s="1"/>
      <c r="M34" s="114"/>
      <c r="N34" s="108"/>
      <c r="O34" s="111"/>
      <c r="P34" s="114"/>
      <c r="Q34" s="122"/>
      <c r="R34" s="125"/>
    </row>
    <row r="35" spans="1:18" ht="12.95" customHeight="1" x14ac:dyDescent="0.2">
      <c r="A35" s="13">
        <v>3</v>
      </c>
      <c r="B35" s="13">
        <v>70839</v>
      </c>
      <c r="C35" s="13" t="s">
        <v>81</v>
      </c>
      <c r="D35" s="13"/>
      <c r="E35" s="9"/>
      <c r="F35" s="11"/>
      <c r="G35" s="11"/>
      <c r="H35" s="11"/>
      <c r="I35" s="11"/>
      <c r="J35" s="11"/>
      <c r="K35" s="18"/>
      <c r="L35" s="1"/>
      <c r="M35" s="114"/>
      <c r="N35" s="108"/>
      <c r="O35" s="111"/>
      <c r="P35" s="114"/>
      <c r="Q35" s="122"/>
      <c r="R35" s="125"/>
    </row>
    <row r="36" spans="1:18" ht="12.95" customHeight="1" x14ac:dyDescent="0.2">
      <c r="A36" s="13">
        <v>4</v>
      </c>
      <c r="B36" s="13">
        <v>71229</v>
      </c>
      <c r="C36" s="13" t="s">
        <v>69</v>
      </c>
      <c r="D36" s="13"/>
      <c r="E36" s="9"/>
      <c r="F36" s="11"/>
      <c r="G36" s="11"/>
      <c r="H36" s="11"/>
      <c r="I36" s="11"/>
      <c r="J36" s="11"/>
      <c r="K36" s="18"/>
      <c r="L36" s="1"/>
      <c r="M36" s="114"/>
      <c r="N36" s="108"/>
      <c r="O36" s="111"/>
      <c r="P36" s="114"/>
      <c r="Q36" s="122"/>
      <c r="R36" s="125"/>
    </row>
    <row r="37" spans="1:18" ht="12.95" customHeight="1" x14ac:dyDescent="0.2">
      <c r="A37" s="13">
        <v>5</v>
      </c>
      <c r="B37" s="13">
        <v>71229</v>
      </c>
      <c r="C37" s="13" t="s">
        <v>69</v>
      </c>
      <c r="D37" s="13"/>
      <c r="E37" s="9"/>
      <c r="F37" s="11"/>
      <c r="G37" s="11"/>
      <c r="H37" s="11"/>
      <c r="I37" s="11"/>
      <c r="J37" s="11"/>
      <c r="K37" s="11"/>
      <c r="L37" s="1"/>
      <c r="M37" s="114"/>
      <c r="N37" s="108"/>
      <c r="O37" s="111"/>
      <c r="P37" s="114"/>
      <c r="Q37" s="122"/>
      <c r="R37" s="125"/>
    </row>
    <row r="38" spans="1:18" ht="12.95" customHeight="1" x14ac:dyDescent="0.2">
      <c r="A38" s="13">
        <v>6</v>
      </c>
      <c r="B38" s="13">
        <v>71229</v>
      </c>
      <c r="C38" s="13" t="s">
        <v>69</v>
      </c>
      <c r="D38" s="13"/>
      <c r="E38" s="9"/>
      <c r="F38" s="11"/>
      <c r="G38" s="11"/>
      <c r="H38" s="11"/>
      <c r="I38" s="11"/>
      <c r="J38" s="11"/>
      <c r="K38" s="18"/>
      <c r="L38" s="1"/>
      <c r="M38" s="114"/>
      <c r="N38" s="108"/>
      <c r="O38" s="111"/>
      <c r="P38" s="114"/>
      <c r="Q38" s="122"/>
      <c r="R38" s="125"/>
    </row>
    <row r="39" spans="1:18" ht="12.95" customHeight="1" x14ac:dyDescent="0.2">
      <c r="A39" s="13"/>
      <c r="B39" s="13"/>
      <c r="C39" s="13"/>
      <c r="D39" s="13"/>
      <c r="E39" s="9"/>
      <c r="F39" s="11"/>
      <c r="G39" s="11"/>
      <c r="H39" s="11"/>
      <c r="I39" s="11"/>
      <c r="J39" s="11"/>
      <c r="K39" s="11"/>
      <c r="L39" s="1"/>
      <c r="M39" s="114"/>
      <c r="N39" s="108"/>
      <c r="O39" s="111"/>
      <c r="P39" s="114"/>
      <c r="Q39" s="122"/>
      <c r="R39" s="125"/>
    </row>
    <row r="40" spans="1:18" ht="12.95" customHeight="1" x14ac:dyDescent="0.2">
      <c r="A40" s="13"/>
      <c r="B40" s="13"/>
      <c r="C40" s="13"/>
      <c r="E40" s="9"/>
      <c r="F40" s="11"/>
      <c r="G40" s="11"/>
      <c r="H40" s="11"/>
      <c r="I40" s="11"/>
      <c r="J40" s="11"/>
      <c r="K40" s="11"/>
      <c r="L40" s="27"/>
      <c r="M40" s="114"/>
      <c r="N40" s="108"/>
      <c r="O40" s="111"/>
      <c r="P40" s="114"/>
      <c r="Q40" s="122"/>
      <c r="R40" s="125"/>
    </row>
    <row r="41" spans="1:18" s="72" customFormat="1" ht="12.95" customHeight="1" x14ac:dyDescent="0.2">
      <c r="A41" s="73" t="s">
        <v>29</v>
      </c>
      <c r="B41" s="73"/>
      <c r="C41" s="73"/>
      <c r="D41" s="73"/>
      <c r="E41" s="74"/>
      <c r="F41" s="92">
        <v>22.86</v>
      </c>
      <c r="G41" s="92">
        <v>22.86</v>
      </c>
      <c r="H41" s="92">
        <v>22.86</v>
      </c>
      <c r="I41" s="92">
        <v>22.86</v>
      </c>
      <c r="J41" s="92">
        <v>22.86</v>
      </c>
      <c r="K41" s="92">
        <v>22.86</v>
      </c>
      <c r="L41" s="72" t="s">
        <v>93</v>
      </c>
      <c r="M41" s="114"/>
      <c r="N41" s="108"/>
      <c r="O41" s="111"/>
      <c r="P41" s="114"/>
      <c r="Q41" s="122"/>
      <c r="R41" s="125"/>
    </row>
    <row r="42" spans="1:18" s="72" customFormat="1" ht="12.95" customHeight="1" thickBot="1" x14ac:dyDescent="0.25">
      <c r="A42" s="76" t="s">
        <v>30</v>
      </c>
      <c r="B42" s="76"/>
      <c r="C42" s="76"/>
      <c r="D42" s="76"/>
      <c r="E42" s="77"/>
      <c r="F42" s="91">
        <v>5.2083333333333336E-2</v>
      </c>
      <c r="G42" s="91">
        <v>5.2083333333333336E-2</v>
      </c>
      <c r="H42" s="91">
        <v>5.2083333333333336E-2</v>
      </c>
      <c r="I42" s="91">
        <v>5.2083333333333336E-2</v>
      </c>
      <c r="J42" s="91">
        <v>5.2083333333333336E-2</v>
      </c>
      <c r="K42" s="91">
        <v>5.2083333333333336E-2</v>
      </c>
      <c r="L42" s="75" t="s">
        <v>72</v>
      </c>
      <c r="M42" s="115"/>
      <c r="N42" s="109"/>
      <c r="O42" s="112"/>
      <c r="P42" s="115"/>
      <c r="Q42" s="123"/>
      <c r="R42" s="126"/>
    </row>
    <row r="43" spans="1:18" ht="12.95" customHeight="1" x14ac:dyDescent="0.2">
      <c r="A43" s="12" t="s">
        <v>88</v>
      </c>
      <c r="D43" s="1" t="s">
        <v>31</v>
      </c>
      <c r="L43" s="1"/>
      <c r="M43" s="114">
        <v>103.6</v>
      </c>
      <c r="N43" s="107"/>
      <c r="O43" s="110">
        <f>M43*N43</f>
        <v>0</v>
      </c>
      <c r="P43" s="113">
        <v>0</v>
      </c>
      <c r="Q43" s="116">
        <v>0</v>
      </c>
      <c r="R43" s="124">
        <f>O43+(Q43*5)</f>
        <v>0</v>
      </c>
    </row>
    <row r="44" spans="1:18" ht="12.75" customHeight="1" x14ac:dyDescent="0.2">
      <c r="A44" s="13">
        <v>1</v>
      </c>
      <c r="B44" s="13">
        <v>70839</v>
      </c>
      <c r="C44" s="13" t="s">
        <v>81</v>
      </c>
      <c r="D44" s="13"/>
      <c r="E44" s="9"/>
      <c r="F44" s="11"/>
      <c r="G44" s="11"/>
      <c r="H44" s="11"/>
      <c r="I44" s="11"/>
      <c r="J44" s="11"/>
      <c r="K44" s="18"/>
      <c r="M44" s="114"/>
      <c r="N44" s="108"/>
      <c r="O44" s="111"/>
      <c r="P44" s="119"/>
      <c r="Q44" s="117"/>
      <c r="R44" s="125"/>
    </row>
    <row r="45" spans="1:18" ht="12.75" customHeight="1" x14ac:dyDescent="0.2">
      <c r="A45" s="13">
        <v>2</v>
      </c>
      <c r="B45" s="13">
        <v>70839</v>
      </c>
      <c r="C45" s="13" t="s">
        <v>81</v>
      </c>
      <c r="D45" s="13"/>
      <c r="E45" s="9"/>
      <c r="F45" s="11"/>
      <c r="G45" s="11"/>
      <c r="H45" s="11"/>
      <c r="I45" s="11"/>
      <c r="J45" s="11"/>
      <c r="K45" s="18"/>
      <c r="M45" s="114"/>
      <c r="N45" s="108"/>
      <c r="O45" s="111"/>
      <c r="P45" s="119"/>
      <c r="Q45" s="117"/>
      <c r="R45" s="125"/>
    </row>
    <row r="46" spans="1:18" ht="12.75" customHeight="1" x14ac:dyDescent="0.2">
      <c r="A46" s="13">
        <v>3</v>
      </c>
      <c r="B46" s="13">
        <v>71229</v>
      </c>
      <c r="C46" s="13" t="s">
        <v>69</v>
      </c>
      <c r="D46" s="13"/>
      <c r="E46" s="9"/>
      <c r="F46" s="11"/>
      <c r="G46" s="11"/>
      <c r="H46" s="11"/>
      <c r="I46" s="11"/>
      <c r="J46" s="11"/>
      <c r="K46" s="18"/>
      <c r="M46" s="114"/>
      <c r="N46" s="108"/>
      <c r="O46" s="111"/>
      <c r="P46" s="119"/>
      <c r="Q46" s="117"/>
      <c r="R46" s="125"/>
    </row>
    <row r="47" spans="1:18" ht="12.95" customHeight="1" x14ac:dyDescent="0.2">
      <c r="A47" s="13">
        <v>4</v>
      </c>
      <c r="B47" s="13">
        <v>71229</v>
      </c>
      <c r="C47" s="13" t="s">
        <v>69</v>
      </c>
      <c r="D47" s="13"/>
      <c r="E47" s="9"/>
      <c r="F47" s="11"/>
      <c r="G47" s="11"/>
      <c r="H47" s="11"/>
      <c r="I47" s="11"/>
      <c r="J47" s="11"/>
      <c r="K47" s="18"/>
      <c r="L47" s="1"/>
      <c r="M47" s="114"/>
      <c r="N47" s="108"/>
      <c r="O47" s="111"/>
      <c r="P47" s="119"/>
      <c r="Q47" s="117"/>
      <c r="R47" s="125"/>
    </row>
    <row r="48" spans="1:18" ht="12.95" customHeight="1" x14ac:dyDescent="0.2">
      <c r="A48" s="13">
        <v>5</v>
      </c>
      <c r="B48" s="13">
        <v>71229</v>
      </c>
      <c r="C48" s="13" t="s">
        <v>69</v>
      </c>
      <c r="D48" s="13"/>
      <c r="E48" s="9"/>
      <c r="F48" s="11"/>
      <c r="G48" s="11"/>
      <c r="H48" s="11"/>
      <c r="I48" s="11"/>
      <c r="J48" s="11"/>
      <c r="K48" s="11"/>
      <c r="L48" s="1"/>
      <c r="M48" s="114"/>
      <c r="N48" s="108"/>
      <c r="O48" s="111"/>
      <c r="P48" s="119"/>
      <c r="Q48" s="117"/>
      <c r="R48" s="125"/>
    </row>
    <row r="49" spans="1:18" ht="12.95" customHeight="1" x14ac:dyDescent="0.2">
      <c r="A49" s="13">
        <v>6</v>
      </c>
      <c r="B49" s="13">
        <v>71229</v>
      </c>
      <c r="C49" s="13" t="s">
        <v>69</v>
      </c>
      <c r="D49" s="13"/>
      <c r="E49" s="9"/>
      <c r="F49" s="11"/>
      <c r="G49" s="11"/>
      <c r="H49" s="11"/>
      <c r="I49" s="11"/>
      <c r="J49" s="11"/>
      <c r="K49" s="11"/>
      <c r="L49" s="1"/>
      <c r="M49" s="114"/>
      <c r="N49" s="108"/>
      <c r="O49" s="111"/>
      <c r="P49" s="119"/>
      <c r="Q49" s="117"/>
      <c r="R49" s="125"/>
    </row>
    <row r="50" spans="1:18" ht="12.95" customHeight="1" x14ac:dyDescent="0.25">
      <c r="A50" s="89"/>
      <c r="B50" s="89"/>
      <c r="C50" s="89"/>
      <c r="D50" s="13"/>
      <c r="E50" s="9"/>
      <c r="F50" s="11"/>
      <c r="G50" s="18"/>
      <c r="H50" s="18"/>
      <c r="I50" s="18"/>
      <c r="J50" s="18"/>
      <c r="K50" s="18"/>
      <c r="L50" s="1"/>
      <c r="M50" s="114"/>
      <c r="N50" s="108"/>
      <c r="O50" s="111"/>
      <c r="P50" s="119"/>
      <c r="Q50" s="117"/>
      <c r="R50" s="125"/>
    </row>
    <row r="51" spans="1:18" s="72" customFormat="1" ht="12.95" customHeight="1" x14ac:dyDescent="0.2">
      <c r="A51" s="73" t="s">
        <v>29</v>
      </c>
      <c r="B51" s="73"/>
      <c r="C51" s="73"/>
      <c r="D51" s="73"/>
      <c r="E51" s="74"/>
      <c r="F51" s="92">
        <v>10.36</v>
      </c>
      <c r="G51" s="92">
        <v>10.36</v>
      </c>
      <c r="H51" s="92">
        <v>10.36</v>
      </c>
      <c r="I51" s="92">
        <v>10.36</v>
      </c>
      <c r="J51" s="92">
        <v>10.36</v>
      </c>
      <c r="K51" s="92">
        <v>10.36</v>
      </c>
      <c r="L51" s="72" t="s">
        <v>94</v>
      </c>
      <c r="M51" s="114"/>
      <c r="N51" s="108"/>
      <c r="O51" s="111"/>
      <c r="P51" s="119"/>
      <c r="Q51" s="117"/>
      <c r="R51" s="125"/>
    </row>
    <row r="52" spans="1:18" s="72" customFormat="1" ht="12.95" customHeight="1" thickBot="1" x14ac:dyDescent="0.25">
      <c r="A52" s="72" t="s">
        <v>30</v>
      </c>
      <c r="B52" s="73"/>
      <c r="C52" s="76"/>
      <c r="E52" s="74"/>
      <c r="F52" s="94" t="s">
        <v>70</v>
      </c>
      <c r="G52" s="94" t="s">
        <v>70</v>
      </c>
      <c r="H52" s="94" t="s">
        <v>70</v>
      </c>
      <c r="I52" s="94" t="s">
        <v>70</v>
      </c>
      <c r="J52" s="94" t="s">
        <v>70</v>
      </c>
      <c r="K52" s="94" t="s">
        <v>70</v>
      </c>
      <c r="L52" s="75" t="s">
        <v>71</v>
      </c>
      <c r="M52" s="115"/>
      <c r="N52" s="109"/>
      <c r="O52" s="112"/>
      <c r="P52" s="120"/>
      <c r="Q52" s="118"/>
      <c r="R52" s="126"/>
    </row>
    <row r="53" spans="1:18" ht="12.95" customHeight="1" x14ac:dyDescent="0.2">
      <c r="A53" s="25" t="s">
        <v>89</v>
      </c>
      <c r="B53" s="26"/>
      <c r="D53" s="26" t="s">
        <v>31</v>
      </c>
      <c r="E53" s="26"/>
      <c r="F53" s="26"/>
      <c r="G53" s="26"/>
      <c r="H53" s="26"/>
      <c r="I53" s="26"/>
      <c r="J53" s="26"/>
      <c r="K53" s="26"/>
      <c r="L53" s="26"/>
      <c r="M53" s="134">
        <v>267.5</v>
      </c>
      <c r="N53" s="107"/>
      <c r="O53" s="110">
        <f>M53*N53</f>
        <v>0</v>
      </c>
      <c r="P53" s="113">
        <v>0</v>
      </c>
      <c r="Q53" s="116">
        <v>0</v>
      </c>
      <c r="R53" s="124">
        <f>O53+(Q53*5)</f>
        <v>0</v>
      </c>
    </row>
    <row r="54" spans="1:18" ht="12.95" customHeight="1" x14ac:dyDescent="0.2">
      <c r="A54" s="13">
        <v>1</v>
      </c>
      <c r="B54" s="13">
        <v>70825</v>
      </c>
      <c r="C54" s="13" t="s">
        <v>78</v>
      </c>
      <c r="D54" s="13" t="s">
        <v>79</v>
      </c>
      <c r="E54" s="9"/>
      <c r="F54" s="11"/>
      <c r="G54" s="11"/>
      <c r="H54" s="11"/>
      <c r="I54" s="11"/>
      <c r="J54" s="11"/>
      <c r="K54" s="11"/>
      <c r="L54" s="1"/>
      <c r="M54" s="114"/>
      <c r="N54" s="108"/>
      <c r="O54" s="111"/>
      <c r="P54" s="114"/>
      <c r="Q54" s="117"/>
      <c r="R54" s="125"/>
    </row>
    <row r="55" spans="1:18" ht="12.95" customHeight="1" x14ac:dyDescent="0.2">
      <c r="A55" s="13">
        <v>2</v>
      </c>
      <c r="B55" s="13">
        <v>70825</v>
      </c>
      <c r="C55" s="13" t="s">
        <v>78</v>
      </c>
      <c r="D55" s="13"/>
      <c r="E55" s="9"/>
      <c r="F55" s="11"/>
      <c r="G55" s="18"/>
      <c r="H55" s="11"/>
      <c r="I55" s="11"/>
      <c r="J55" s="11"/>
      <c r="K55" s="11"/>
      <c r="L55" s="1"/>
      <c r="M55" s="114"/>
      <c r="N55" s="108"/>
      <c r="O55" s="111"/>
      <c r="P55" s="114"/>
      <c r="Q55" s="117"/>
      <c r="R55" s="125"/>
    </row>
    <row r="56" spans="1:18" ht="12.95" customHeight="1" x14ac:dyDescent="0.2">
      <c r="A56" s="13">
        <v>3</v>
      </c>
      <c r="B56" s="13">
        <v>70825</v>
      </c>
      <c r="C56" s="13" t="s">
        <v>78</v>
      </c>
      <c r="D56" s="13"/>
      <c r="E56" s="9"/>
      <c r="F56" s="11"/>
      <c r="G56" s="18"/>
      <c r="H56" s="11"/>
      <c r="I56" s="11"/>
      <c r="J56" s="11"/>
      <c r="K56" s="11"/>
      <c r="L56" s="1"/>
      <c r="M56" s="114"/>
      <c r="N56" s="108"/>
      <c r="O56" s="111"/>
      <c r="P56" s="114"/>
      <c r="Q56" s="117"/>
      <c r="R56" s="125"/>
    </row>
    <row r="57" spans="1:18" ht="12.95" customHeight="1" x14ac:dyDescent="0.2">
      <c r="A57" s="13">
        <v>4</v>
      </c>
      <c r="B57" s="13">
        <v>71254</v>
      </c>
      <c r="C57" s="13" t="s">
        <v>76</v>
      </c>
      <c r="D57" s="13" t="s">
        <v>85</v>
      </c>
      <c r="E57" s="9"/>
      <c r="F57" s="11"/>
      <c r="G57" s="18"/>
      <c r="H57" s="11"/>
      <c r="I57" s="18"/>
      <c r="J57" s="11"/>
      <c r="K57" s="11"/>
      <c r="L57" s="1"/>
      <c r="M57" s="114"/>
      <c r="N57" s="108"/>
      <c r="O57" s="111"/>
      <c r="P57" s="114"/>
      <c r="Q57" s="117"/>
      <c r="R57" s="125"/>
    </row>
    <row r="58" spans="1:18" ht="12.95" customHeight="1" x14ac:dyDescent="0.2">
      <c r="A58" s="13">
        <v>5</v>
      </c>
      <c r="B58" s="13">
        <v>71229</v>
      </c>
      <c r="C58" s="13" t="s">
        <v>69</v>
      </c>
      <c r="D58" s="13" t="s">
        <v>77</v>
      </c>
      <c r="E58" s="9"/>
      <c r="F58" s="11"/>
      <c r="G58" s="18"/>
      <c r="H58" s="11"/>
      <c r="I58" s="18"/>
      <c r="J58" s="11"/>
      <c r="K58" s="11"/>
      <c r="L58" s="1"/>
      <c r="M58" s="114"/>
      <c r="N58" s="108"/>
      <c r="O58" s="111"/>
      <c r="P58" s="114"/>
      <c r="Q58" s="117"/>
      <c r="R58" s="125"/>
    </row>
    <row r="59" spans="1:18" ht="12.95" customHeight="1" x14ac:dyDescent="0.2">
      <c r="A59" s="13"/>
      <c r="B59" s="13"/>
      <c r="C59" s="13"/>
      <c r="D59" s="13"/>
      <c r="E59" s="9"/>
      <c r="F59" s="11"/>
      <c r="G59" s="18"/>
      <c r="H59" s="11"/>
      <c r="I59" s="18"/>
      <c r="J59" s="11"/>
      <c r="K59" s="11"/>
      <c r="L59" s="1"/>
      <c r="M59" s="114"/>
      <c r="N59" s="108"/>
      <c r="O59" s="111"/>
      <c r="P59" s="114"/>
      <c r="Q59" s="117"/>
      <c r="R59" s="125"/>
    </row>
    <row r="60" spans="1:18" ht="12.95" customHeight="1" x14ac:dyDescent="0.2">
      <c r="A60" s="13"/>
      <c r="B60" s="13"/>
      <c r="C60" s="13"/>
      <c r="D60" s="13"/>
      <c r="E60" s="9"/>
      <c r="F60" s="11"/>
      <c r="G60" s="11"/>
      <c r="H60" s="11"/>
      <c r="I60" s="11"/>
      <c r="J60" s="11"/>
      <c r="K60" s="11"/>
      <c r="L60" s="1"/>
      <c r="M60" s="114"/>
      <c r="N60" s="108"/>
      <c r="O60" s="111"/>
      <c r="P60" s="114"/>
      <c r="Q60" s="117"/>
      <c r="R60" s="125"/>
    </row>
    <row r="61" spans="1:18" ht="12.95" customHeight="1" x14ac:dyDescent="0.2">
      <c r="A61" s="73" t="s">
        <v>29</v>
      </c>
      <c r="B61" s="73"/>
      <c r="C61" s="73"/>
      <c r="D61" s="73"/>
      <c r="E61" s="74"/>
      <c r="F61" s="92">
        <v>26.75</v>
      </c>
      <c r="G61" s="92">
        <v>26.75</v>
      </c>
      <c r="H61" s="92">
        <v>26.75</v>
      </c>
      <c r="I61" s="92">
        <v>26.75</v>
      </c>
      <c r="J61" s="92">
        <v>26.75</v>
      </c>
      <c r="K61" s="92">
        <v>26.75</v>
      </c>
      <c r="L61" s="72" t="s">
        <v>95</v>
      </c>
      <c r="M61" s="114"/>
      <c r="N61" s="108"/>
      <c r="O61" s="111"/>
      <c r="P61" s="114"/>
      <c r="Q61" s="117"/>
      <c r="R61" s="125"/>
    </row>
    <row r="62" spans="1:18" ht="12.95" customHeight="1" thickBot="1" x14ac:dyDescent="0.25">
      <c r="A62" s="76" t="s">
        <v>30</v>
      </c>
      <c r="B62" s="76"/>
      <c r="C62" s="76"/>
      <c r="D62" s="76"/>
      <c r="E62" s="77"/>
      <c r="F62" s="93" t="s">
        <v>70</v>
      </c>
      <c r="G62" s="93" t="s">
        <v>70</v>
      </c>
      <c r="H62" s="93" t="s">
        <v>70</v>
      </c>
      <c r="I62" s="93" t="s">
        <v>70</v>
      </c>
      <c r="J62" s="93" t="s">
        <v>70</v>
      </c>
      <c r="K62" s="93" t="s">
        <v>70</v>
      </c>
      <c r="L62" s="75" t="s">
        <v>96</v>
      </c>
      <c r="M62" s="115"/>
      <c r="N62" s="108"/>
      <c r="O62" s="111"/>
      <c r="P62" s="114"/>
      <c r="Q62" s="117"/>
      <c r="R62" s="125"/>
    </row>
    <row r="63" spans="1:18" ht="12.95" customHeight="1" x14ac:dyDescent="0.2">
      <c r="A63" s="12" t="s">
        <v>90</v>
      </c>
      <c r="D63" s="1" t="s">
        <v>31</v>
      </c>
      <c r="L63" s="1"/>
      <c r="M63" s="114">
        <v>208.9</v>
      </c>
      <c r="N63" s="107"/>
      <c r="O63" s="110">
        <f>M63*N63</f>
        <v>0</v>
      </c>
      <c r="P63" s="113">
        <v>0</v>
      </c>
      <c r="Q63" s="116">
        <v>0</v>
      </c>
      <c r="R63" s="124">
        <f>O63+(Q63*5)</f>
        <v>0</v>
      </c>
    </row>
    <row r="64" spans="1:18" ht="12.95" customHeight="1" x14ac:dyDescent="0.2">
      <c r="A64" s="13">
        <v>1</v>
      </c>
      <c r="B64" s="13">
        <v>70825</v>
      </c>
      <c r="C64" s="13" t="s">
        <v>78</v>
      </c>
      <c r="D64" s="13" t="s">
        <v>79</v>
      </c>
      <c r="E64" s="9"/>
      <c r="F64" s="11"/>
      <c r="G64" s="11"/>
      <c r="H64" s="11"/>
      <c r="I64" s="11"/>
      <c r="J64" s="11"/>
      <c r="K64" s="11"/>
      <c r="L64" s="1"/>
      <c r="M64" s="114"/>
      <c r="N64" s="108"/>
      <c r="O64" s="111"/>
      <c r="P64" s="119"/>
      <c r="Q64" s="117"/>
      <c r="R64" s="125"/>
    </row>
    <row r="65" spans="1:18" ht="12.95" customHeight="1" x14ac:dyDescent="0.2">
      <c r="A65" s="13">
        <v>2</v>
      </c>
      <c r="B65" s="13">
        <v>71254</v>
      </c>
      <c r="C65" s="13" t="s">
        <v>76</v>
      </c>
      <c r="D65" s="13" t="s">
        <v>85</v>
      </c>
      <c r="E65" s="9"/>
      <c r="F65" s="11"/>
      <c r="G65" s="18"/>
      <c r="H65" s="11"/>
      <c r="I65" s="11"/>
      <c r="J65" s="11"/>
      <c r="K65" s="11"/>
      <c r="L65" s="1"/>
      <c r="M65" s="114"/>
      <c r="N65" s="108"/>
      <c r="O65" s="111"/>
      <c r="P65" s="119"/>
      <c r="Q65" s="117"/>
      <c r="R65" s="125"/>
    </row>
    <row r="66" spans="1:18" ht="12.95" customHeight="1" x14ac:dyDescent="0.25">
      <c r="A66" s="89"/>
      <c r="B66" s="89"/>
      <c r="C66" s="89"/>
      <c r="D66" s="89"/>
      <c r="E66" s="9"/>
      <c r="F66" s="11"/>
      <c r="G66" s="18"/>
      <c r="H66" s="11"/>
      <c r="I66" s="11"/>
      <c r="J66" s="11"/>
      <c r="K66" s="11"/>
      <c r="L66" s="1"/>
      <c r="M66" s="114"/>
      <c r="N66" s="108"/>
      <c r="O66" s="111"/>
      <c r="P66" s="119"/>
      <c r="Q66" s="117"/>
      <c r="R66" s="125"/>
    </row>
    <row r="67" spans="1:18" ht="12.95" customHeight="1" x14ac:dyDescent="0.2">
      <c r="A67" s="13"/>
      <c r="B67" s="13"/>
      <c r="C67" s="13"/>
      <c r="D67" s="13"/>
      <c r="E67" s="9"/>
      <c r="F67" s="11"/>
      <c r="G67" s="18"/>
      <c r="H67" s="11"/>
      <c r="I67" s="18"/>
      <c r="J67" s="11"/>
      <c r="K67" s="11"/>
      <c r="L67" s="1"/>
      <c r="M67" s="114"/>
      <c r="N67" s="108"/>
      <c r="O67" s="111"/>
      <c r="P67" s="119"/>
      <c r="Q67" s="117"/>
      <c r="R67" s="125"/>
    </row>
    <row r="68" spans="1:18" ht="12.95" customHeight="1" x14ac:dyDescent="0.2">
      <c r="A68" s="13"/>
      <c r="B68" s="13"/>
      <c r="C68" s="13"/>
      <c r="D68" s="13"/>
      <c r="E68" s="9"/>
      <c r="F68" s="11"/>
      <c r="G68" s="18"/>
      <c r="H68" s="11"/>
      <c r="I68" s="18"/>
      <c r="J68" s="11"/>
      <c r="K68" s="11"/>
      <c r="L68" s="1"/>
      <c r="M68" s="114"/>
      <c r="N68" s="108"/>
      <c r="O68" s="111"/>
      <c r="P68" s="119"/>
      <c r="Q68" s="117"/>
      <c r="R68" s="125"/>
    </row>
    <row r="69" spans="1:18" ht="12.95" customHeight="1" x14ac:dyDescent="0.2">
      <c r="A69" s="13"/>
      <c r="B69" s="13"/>
      <c r="C69" s="13"/>
      <c r="D69" s="13"/>
      <c r="E69" s="9"/>
      <c r="F69" s="11"/>
      <c r="G69" s="18"/>
      <c r="H69" s="11"/>
      <c r="I69" s="18"/>
      <c r="J69" s="11"/>
      <c r="K69" s="11"/>
      <c r="L69" s="1"/>
      <c r="M69" s="114"/>
      <c r="N69" s="108"/>
      <c r="O69" s="111"/>
      <c r="P69" s="119"/>
      <c r="Q69" s="117"/>
      <c r="R69" s="125"/>
    </row>
    <row r="70" spans="1:18" ht="12.95" customHeight="1" x14ac:dyDescent="0.2">
      <c r="A70" s="13"/>
      <c r="B70" s="13"/>
      <c r="C70" s="13"/>
      <c r="D70" s="13"/>
      <c r="E70" s="9"/>
      <c r="F70" s="11"/>
      <c r="G70" s="11"/>
      <c r="H70" s="11"/>
      <c r="I70" s="11"/>
      <c r="J70" s="11"/>
      <c r="K70" s="11"/>
      <c r="L70" s="1"/>
      <c r="M70" s="114"/>
      <c r="N70" s="108"/>
      <c r="O70" s="111"/>
      <c r="P70" s="119"/>
      <c r="Q70" s="117"/>
      <c r="R70" s="125"/>
    </row>
    <row r="71" spans="1:18" s="72" customFormat="1" ht="12.95" customHeight="1" x14ac:dyDescent="0.2">
      <c r="A71" s="73" t="s">
        <v>29</v>
      </c>
      <c r="B71" s="73"/>
      <c r="C71" s="73"/>
      <c r="D71" s="73"/>
      <c r="E71" s="74"/>
      <c r="F71" s="92">
        <v>20.89</v>
      </c>
      <c r="G71" s="92">
        <v>20.89</v>
      </c>
      <c r="H71" s="92">
        <v>20.89</v>
      </c>
      <c r="I71" s="92">
        <v>20.89</v>
      </c>
      <c r="J71" s="92">
        <v>20.89</v>
      </c>
      <c r="K71" s="92">
        <v>20.89</v>
      </c>
      <c r="L71" s="72" t="s">
        <v>97</v>
      </c>
      <c r="M71" s="114"/>
      <c r="N71" s="108"/>
      <c r="O71" s="111"/>
      <c r="P71" s="119"/>
      <c r="Q71" s="117"/>
      <c r="R71" s="125"/>
    </row>
    <row r="72" spans="1:18" s="72" customFormat="1" ht="12.95" customHeight="1" thickBot="1" x14ac:dyDescent="0.25">
      <c r="A72" s="76" t="s">
        <v>30</v>
      </c>
      <c r="B72" s="76"/>
      <c r="C72" s="76"/>
      <c r="D72" s="76"/>
      <c r="E72" s="77"/>
      <c r="F72" s="93" t="s">
        <v>70</v>
      </c>
      <c r="G72" s="93" t="s">
        <v>70</v>
      </c>
      <c r="H72" s="93" t="s">
        <v>70</v>
      </c>
      <c r="I72" s="93" t="s">
        <v>70</v>
      </c>
      <c r="J72" s="93" t="s">
        <v>70</v>
      </c>
      <c r="K72" s="93" t="s">
        <v>70</v>
      </c>
      <c r="L72" s="75" t="s">
        <v>96</v>
      </c>
      <c r="M72" s="115"/>
      <c r="N72" s="109"/>
      <c r="O72" s="112"/>
      <c r="P72" s="120"/>
      <c r="Q72" s="118"/>
      <c r="R72" s="126"/>
    </row>
    <row r="73" spans="1:18" ht="12.95" customHeight="1" x14ac:dyDescent="0.2">
      <c r="A73" s="25" t="s">
        <v>91</v>
      </c>
      <c r="B73" s="26"/>
      <c r="D73" s="26" t="s">
        <v>31</v>
      </c>
      <c r="E73" s="26"/>
      <c r="F73" s="26"/>
      <c r="G73" s="26"/>
      <c r="H73" s="26"/>
      <c r="I73" s="26"/>
      <c r="J73" s="26"/>
      <c r="K73" s="26"/>
      <c r="L73" s="26"/>
      <c r="M73" s="134">
        <v>319.8</v>
      </c>
      <c r="N73" s="107"/>
      <c r="O73" s="110">
        <f>M73*N73</f>
        <v>0</v>
      </c>
      <c r="P73" s="113">
        <v>0</v>
      </c>
      <c r="Q73" s="116">
        <v>0</v>
      </c>
      <c r="R73" s="124">
        <f>O73+(Q73*5)</f>
        <v>0</v>
      </c>
    </row>
    <row r="74" spans="1:18" ht="12.95" customHeight="1" x14ac:dyDescent="0.2">
      <c r="A74" s="13">
        <v>1</v>
      </c>
      <c r="B74" s="13">
        <v>71282</v>
      </c>
      <c r="C74" s="13" t="s">
        <v>75</v>
      </c>
      <c r="D74" s="13"/>
      <c r="E74" s="9"/>
      <c r="F74" s="11"/>
      <c r="G74" s="11"/>
      <c r="H74" s="11"/>
      <c r="I74" s="11"/>
      <c r="J74" s="11"/>
      <c r="K74" s="11"/>
      <c r="L74" s="1"/>
      <c r="M74" s="114"/>
      <c r="N74" s="108"/>
      <c r="O74" s="111"/>
      <c r="P74" s="119"/>
      <c r="Q74" s="117"/>
      <c r="R74" s="125"/>
    </row>
    <row r="75" spans="1:18" ht="12.95" customHeight="1" x14ac:dyDescent="0.2">
      <c r="A75" s="13">
        <v>2</v>
      </c>
      <c r="B75" s="13">
        <v>70825</v>
      </c>
      <c r="C75" s="13" t="s">
        <v>78</v>
      </c>
      <c r="D75" s="13"/>
      <c r="E75" s="9"/>
      <c r="F75" s="11"/>
      <c r="G75" s="18"/>
      <c r="H75" s="11"/>
      <c r="I75" s="11"/>
      <c r="J75" s="11"/>
      <c r="K75" s="11"/>
      <c r="L75" s="1"/>
      <c r="M75" s="114"/>
      <c r="N75" s="108"/>
      <c r="O75" s="111"/>
      <c r="P75" s="119"/>
      <c r="Q75" s="117"/>
      <c r="R75" s="125"/>
    </row>
    <row r="76" spans="1:18" ht="12.95" customHeight="1" x14ac:dyDescent="0.2">
      <c r="A76" s="13">
        <v>3</v>
      </c>
      <c r="B76" s="13">
        <v>70839</v>
      </c>
      <c r="C76" s="13" t="s">
        <v>81</v>
      </c>
      <c r="D76" s="13"/>
      <c r="E76" s="9"/>
      <c r="F76" s="11"/>
      <c r="G76" s="18"/>
      <c r="H76" s="11"/>
      <c r="I76" s="11"/>
      <c r="J76" s="11"/>
      <c r="K76" s="11"/>
      <c r="L76" s="1"/>
      <c r="M76" s="114"/>
      <c r="N76" s="108"/>
      <c r="O76" s="111"/>
      <c r="P76" s="119"/>
      <c r="Q76" s="117"/>
      <c r="R76" s="125"/>
    </row>
    <row r="77" spans="1:18" ht="12.95" customHeight="1" x14ac:dyDescent="0.2">
      <c r="A77" s="13">
        <v>4</v>
      </c>
      <c r="B77" s="13">
        <v>70839</v>
      </c>
      <c r="C77" s="13" t="s">
        <v>81</v>
      </c>
      <c r="D77" s="13"/>
      <c r="E77" s="9"/>
      <c r="F77" s="11"/>
      <c r="G77" s="18"/>
      <c r="H77" s="11"/>
      <c r="I77" s="18"/>
      <c r="J77" s="11"/>
      <c r="K77" s="11"/>
      <c r="L77" s="1"/>
      <c r="M77" s="114"/>
      <c r="N77" s="108"/>
      <c r="O77" s="111"/>
      <c r="P77" s="119"/>
      <c r="Q77" s="117"/>
      <c r="R77" s="125"/>
    </row>
    <row r="78" spans="1:18" ht="12.95" customHeight="1" x14ac:dyDescent="0.2">
      <c r="A78" s="13"/>
      <c r="B78" s="13"/>
      <c r="C78" s="13"/>
      <c r="D78" s="13"/>
      <c r="E78" s="9"/>
      <c r="F78" s="11"/>
      <c r="G78" s="18"/>
      <c r="H78" s="11"/>
      <c r="I78" s="18"/>
      <c r="J78" s="11"/>
      <c r="K78" s="11"/>
      <c r="L78" s="1"/>
      <c r="M78" s="114"/>
      <c r="N78" s="108"/>
      <c r="O78" s="111"/>
      <c r="P78" s="119"/>
      <c r="Q78" s="117"/>
      <c r="R78" s="125"/>
    </row>
    <row r="79" spans="1:18" ht="12.95" customHeight="1" x14ac:dyDescent="0.2">
      <c r="A79" s="13"/>
      <c r="B79" s="13"/>
      <c r="C79" s="13"/>
      <c r="D79" s="13"/>
      <c r="E79" s="9"/>
      <c r="F79" s="11"/>
      <c r="G79" s="18"/>
      <c r="H79" s="11"/>
      <c r="I79" s="18"/>
      <c r="J79" s="11"/>
      <c r="K79" s="11"/>
      <c r="L79" s="1"/>
      <c r="M79" s="114"/>
      <c r="N79" s="108"/>
      <c r="O79" s="111"/>
      <c r="P79" s="119"/>
      <c r="Q79" s="117"/>
      <c r="R79" s="125"/>
    </row>
    <row r="80" spans="1:18" ht="12.95" customHeight="1" x14ac:dyDescent="0.2">
      <c r="A80" s="13"/>
      <c r="B80" s="13"/>
      <c r="C80" s="13"/>
      <c r="D80" s="13"/>
      <c r="E80" s="9"/>
      <c r="F80" s="11"/>
      <c r="G80" s="18"/>
      <c r="H80" s="11"/>
      <c r="I80" s="18"/>
      <c r="J80" s="11"/>
      <c r="K80" s="11"/>
      <c r="L80" s="1"/>
      <c r="M80" s="114"/>
      <c r="N80" s="108"/>
      <c r="O80" s="111"/>
      <c r="P80" s="119"/>
      <c r="Q80" s="117"/>
      <c r="R80" s="125"/>
    </row>
    <row r="81" spans="1:18" ht="12.95" customHeight="1" x14ac:dyDescent="0.2">
      <c r="A81" s="13"/>
      <c r="B81" s="13"/>
      <c r="C81" s="13"/>
      <c r="D81" s="13"/>
      <c r="E81" s="9"/>
      <c r="F81" s="11"/>
      <c r="G81" s="18"/>
      <c r="H81" s="11"/>
      <c r="I81" s="18"/>
      <c r="J81" s="11"/>
      <c r="K81" s="11"/>
      <c r="L81" s="1"/>
      <c r="M81" s="114"/>
      <c r="N81" s="108"/>
      <c r="O81" s="111"/>
      <c r="P81" s="119"/>
      <c r="Q81" s="117"/>
      <c r="R81" s="125"/>
    </row>
    <row r="82" spans="1:18" ht="12.95" customHeight="1" x14ac:dyDescent="0.2">
      <c r="A82" s="13"/>
      <c r="B82" s="13"/>
      <c r="C82" s="13"/>
      <c r="D82" s="13"/>
      <c r="E82" s="9"/>
      <c r="F82" s="11"/>
      <c r="G82" s="11"/>
      <c r="H82" s="11"/>
      <c r="I82" s="11"/>
      <c r="J82" s="11"/>
      <c r="K82" s="11"/>
      <c r="L82" s="1"/>
      <c r="M82" s="114"/>
      <c r="N82" s="108"/>
      <c r="O82" s="111"/>
      <c r="P82" s="119"/>
      <c r="Q82" s="117"/>
      <c r="R82" s="125"/>
    </row>
    <row r="83" spans="1:18" s="72" customFormat="1" ht="12.95" customHeight="1" x14ac:dyDescent="0.2">
      <c r="A83" s="73" t="s">
        <v>29</v>
      </c>
      <c r="B83" s="73"/>
      <c r="C83" s="73"/>
      <c r="D83" s="73"/>
      <c r="E83" s="74"/>
      <c r="F83" s="92">
        <v>31.98</v>
      </c>
      <c r="G83" s="92">
        <v>31.98</v>
      </c>
      <c r="H83" s="92">
        <v>31.98</v>
      </c>
      <c r="I83" s="92">
        <v>31.98</v>
      </c>
      <c r="J83" s="92">
        <v>31.98</v>
      </c>
      <c r="K83" s="92">
        <v>31.98</v>
      </c>
      <c r="L83" s="72" t="s">
        <v>98</v>
      </c>
      <c r="M83" s="114"/>
      <c r="N83" s="108"/>
      <c r="O83" s="111"/>
      <c r="P83" s="119"/>
      <c r="Q83" s="117"/>
      <c r="R83" s="125"/>
    </row>
    <row r="84" spans="1:18" s="72" customFormat="1" ht="12.95" customHeight="1" thickBot="1" x14ac:dyDescent="0.25">
      <c r="A84" s="76" t="s">
        <v>30</v>
      </c>
      <c r="B84" s="76"/>
      <c r="C84" s="76"/>
      <c r="D84" s="76"/>
      <c r="E84" s="77"/>
      <c r="F84" s="93" t="s">
        <v>70</v>
      </c>
      <c r="G84" s="93" t="s">
        <v>70</v>
      </c>
      <c r="H84" s="93" t="s">
        <v>70</v>
      </c>
      <c r="I84" s="93" t="s">
        <v>70</v>
      </c>
      <c r="J84" s="93" t="s">
        <v>70</v>
      </c>
      <c r="K84" s="93" t="s">
        <v>70</v>
      </c>
      <c r="L84" s="75" t="s">
        <v>96</v>
      </c>
      <c r="M84" s="115"/>
      <c r="N84" s="108"/>
      <c r="O84" s="111"/>
      <c r="P84" s="119"/>
      <c r="Q84" s="117"/>
      <c r="R84" s="125"/>
    </row>
    <row r="85" spans="1:18" ht="12.95" customHeight="1" x14ac:dyDescent="0.2">
      <c r="A85" s="25" t="s">
        <v>99</v>
      </c>
      <c r="B85" s="26"/>
      <c r="D85" s="26" t="s">
        <v>31</v>
      </c>
      <c r="E85" s="26"/>
      <c r="F85" s="26"/>
      <c r="G85" s="26"/>
      <c r="H85" s="26"/>
      <c r="I85" s="26"/>
      <c r="J85" s="26"/>
      <c r="K85" s="26"/>
      <c r="L85" s="26"/>
      <c r="M85" s="134">
        <v>205.6</v>
      </c>
      <c r="N85" s="107"/>
      <c r="O85" s="110">
        <f>M85*N85</f>
        <v>0</v>
      </c>
      <c r="P85" s="113">
        <v>0</v>
      </c>
      <c r="Q85" s="116">
        <v>0</v>
      </c>
      <c r="R85" s="124">
        <f>O85+(Q85*5)</f>
        <v>0</v>
      </c>
    </row>
    <row r="86" spans="1:18" ht="12.95" customHeight="1" x14ac:dyDescent="0.2">
      <c r="A86" s="13">
        <v>1</v>
      </c>
      <c r="B86" s="13">
        <v>71254</v>
      </c>
      <c r="C86" s="13" t="s">
        <v>76</v>
      </c>
      <c r="D86" s="13"/>
      <c r="E86" s="9"/>
      <c r="F86" s="11"/>
      <c r="G86" s="11"/>
      <c r="H86" s="11"/>
      <c r="I86" s="11"/>
      <c r="J86" s="11"/>
      <c r="K86" s="11"/>
      <c r="L86" s="1"/>
      <c r="M86" s="114"/>
      <c r="N86" s="108"/>
      <c r="O86" s="111"/>
      <c r="P86" s="114"/>
      <c r="Q86" s="117"/>
      <c r="R86" s="125"/>
    </row>
    <row r="87" spans="1:18" ht="12.95" customHeight="1" x14ac:dyDescent="0.2">
      <c r="A87" s="13">
        <v>2</v>
      </c>
      <c r="B87" s="13">
        <v>71229</v>
      </c>
      <c r="C87" s="13" t="s">
        <v>69</v>
      </c>
      <c r="D87" s="13" t="s">
        <v>77</v>
      </c>
      <c r="E87" s="9"/>
      <c r="F87" s="11"/>
      <c r="G87" s="11"/>
      <c r="H87" s="11"/>
      <c r="I87" s="11"/>
      <c r="J87" s="11"/>
      <c r="K87" s="11"/>
      <c r="L87" s="1"/>
      <c r="M87" s="114"/>
      <c r="N87" s="108"/>
      <c r="O87" s="111"/>
      <c r="P87" s="114"/>
      <c r="Q87" s="117"/>
      <c r="R87" s="125"/>
    </row>
    <row r="88" spans="1:18" ht="12.95" customHeight="1" x14ac:dyDescent="0.2">
      <c r="A88" s="13">
        <v>3</v>
      </c>
      <c r="B88" s="13">
        <v>71229</v>
      </c>
      <c r="C88" s="13" t="s">
        <v>69</v>
      </c>
      <c r="D88" s="13" t="s">
        <v>100</v>
      </c>
      <c r="E88" s="9"/>
      <c r="F88" s="11"/>
      <c r="G88" s="11"/>
      <c r="H88" s="11"/>
      <c r="I88" s="11"/>
      <c r="J88" s="11"/>
      <c r="K88" s="11"/>
      <c r="L88" s="1"/>
      <c r="M88" s="114"/>
      <c r="N88" s="108"/>
      <c r="O88" s="111"/>
      <c r="P88" s="114"/>
      <c r="Q88" s="117"/>
      <c r="R88" s="125"/>
    </row>
    <row r="89" spans="1:18" ht="12.95" customHeight="1" x14ac:dyDescent="0.2">
      <c r="A89" s="13">
        <v>4</v>
      </c>
      <c r="B89" s="13">
        <v>71229</v>
      </c>
      <c r="C89" s="13" t="s">
        <v>69</v>
      </c>
      <c r="D89" s="13"/>
      <c r="E89" s="9"/>
      <c r="F89" s="11"/>
      <c r="G89" s="11"/>
      <c r="H89" s="11"/>
      <c r="I89" s="11"/>
      <c r="J89" s="11"/>
      <c r="K89" s="11"/>
      <c r="L89" s="1"/>
      <c r="M89" s="114"/>
      <c r="N89" s="108"/>
      <c r="O89" s="111"/>
      <c r="P89" s="114"/>
      <c r="Q89" s="117"/>
      <c r="R89" s="125"/>
    </row>
    <row r="90" spans="1:18" ht="12.95" customHeight="1" x14ac:dyDescent="0.2">
      <c r="A90" s="13">
        <v>5</v>
      </c>
      <c r="B90" s="13">
        <v>71229</v>
      </c>
      <c r="C90" s="13" t="s">
        <v>69</v>
      </c>
      <c r="D90" s="13"/>
      <c r="E90" s="9"/>
      <c r="F90" s="11"/>
      <c r="G90" s="11"/>
      <c r="H90" s="11"/>
      <c r="I90" s="11"/>
      <c r="J90" s="11"/>
      <c r="K90" s="11"/>
      <c r="L90" s="1"/>
      <c r="M90" s="114"/>
      <c r="N90" s="108"/>
      <c r="O90" s="111"/>
      <c r="P90" s="114"/>
      <c r="Q90" s="117"/>
      <c r="R90" s="125"/>
    </row>
    <row r="91" spans="1:18" ht="12.95" customHeight="1" x14ac:dyDescent="0.2">
      <c r="A91" s="13">
        <v>6</v>
      </c>
      <c r="B91" s="13">
        <v>71229</v>
      </c>
      <c r="C91" s="13" t="s">
        <v>69</v>
      </c>
      <c r="D91" s="13"/>
      <c r="E91" s="9"/>
      <c r="F91" s="11"/>
      <c r="G91" s="11"/>
      <c r="H91" s="11"/>
      <c r="I91" s="11"/>
      <c r="J91" s="11"/>
      <c r="K91" s="11"/>
      <c r="L91" s="1"/>
      <c r="M91" s="114"/>
      <c r="N91" s="108"/>
      <c r="O91" s="111"/>
      <c r="P91" s="114"/>
      <c r="Q91" s="117"/>
      <c r="R91" s="125"/>
    </row>
    <row r="92" spans="1:18" ht="12.95" customHeight="1" x14ac:dyDescent="0.2">
      <c r="A92" s="13">
        <v>7</v>
      </c>
      <c r="B92" s="13">
        <v>71229</v>
      </c>
      <c r="C92" s="13" t="s">
        <v>69</v>
      </c>
      <c r="D92" s="13"/>
      <c r="E92" s="9"/>
      <c r="F92" s="11"/>
      <c r="G92" s="11"/>
      <c r="H92" s="11"/>
      <c r="I92" s="11"/>
      <c r="J92" s="11"/>
      <c r="K92" s="11"/>
      <c r="L92" s="1"/>
      <c r="M92" s="114"/>
      <c r="N92" s="108"/>
      <c r="O92" s="111"/>
      <c r="P92" s="114"/>
      <c r="Q92" s="117"/>
      <c r="R92" s="125"/>
    </row>
    <row r="93" spans="1:18" ht="12.95" customHeight="1" x14ac:dyDescent="0.2">
      <c r="A93" s="13"/>
      <c r="B93" s="13"/>
      <c r="C93" s="13"/>
      <c r="D93" s="13"/>
      <c r="E93" s="9"/>
      <c r="F93" s="11"/>
      <c r="G93" s="11"/>
      <c r="H93" s="11"/>
      <c r="I93" s="11"/>
      <c r="J93" s="11"/>
      <c r="K93" s="11"/>
      <c r="L93" s="27"/>
      <c r="M93" s="114"/>
      <c r="N93" s="108"/>
      <c r="O93" s="111"/>
      <c r="P93" s="114"/>
      <c r="Q93" s="117"/>
      <c r="R93" s="125"/>
    </row>
    <row r="94" spans="1:18" ht="12.95" customHeight="1" x14ac:dyDescent="0.2">
      <c r="A94" s="73" t="s">
        <v>29</v>
      </c>
      <c r="B94" s="73"/>
      <c r="C94" s="73"/>
      <c r="D94" s="73"/>
      <c r="E94" s="74"/>
      <c r="F94" s="92">
        <v>20.56</v>
      </c>
      <c r="G94" s="92">
        <v>20.56</v>
      </c>
      <c r="H94" s="92">
        <v>20.56</v>
      </c>
      <c r="I94" s="92">
        <v>20.56</v>
      </c>
      <c r="J94" s="92">
        <v>20.56</v>
      </c>
      <c r="K94" s="92">
        <v>20.56</v>
      </c>
      <c r="L94" s="72" t="s">
        <v>102</v>
      </c>
      <c r="M94" s="114"/>
      <c r="N94" s="108"/>
      <c r="O94" s="111"/>
      <c r="P94" s="114"/>
      <c r="Q94" s="117"/>
      <c r="R94" s="125"/>
    </row>
    <row r="95" spans="1:18" ht="12.95" customHeight="1" thickBot="1" x14ac:dyDescent="0.25">
      <c r="A95" s="76" t="s">
        <v>30</v>
      </c>
      <c r="B95" s="76"/>
      <c r="C95" s="76"/>
      <c r="D95" s="76"/>
      <c r="E95" s="77"/>
      <c r="F95" s="93" t="s">
        <v>70</v>
      </c>
      <c r="G95" s="93" t="s">
        <v>70</v>
      </c>
      <c r="H95" s="93" t="s">
        <v>70</v>
      </c>
      <c r="I95" s="93" t="s">
        <v>70</v>
      </c>
      <c r="J95" s="93" t="s">
        <v>70</v>
      </c>
      <c r="K95" s="93" t="s">
        <v>70</v>
      </c>
      <c r="L95" s="75" t="s">
        <v>101</v>
      </c>
      <c r="M95" s="115"/>
      <c r="N95" s="109"/>
      <c r="O95" s="112"/>
      <c r="P95" s="115"/>
      <c r="Q95" s="118"/>
      <c r="R95" s="126"/>
    </row>
    <row r="96" spans="1:18" ht="12.95" customHeight="1" x14ac:dyDescent="0.2">
      <c r="A96" s="12" t="s">
        <v>103</v>
      </c>
      <c r="D96" s="26" t="s">
        <v>68</v>
      </c>
      <c r="E96" s="26"/>
      <c r="F96" s="26"/>
      <c r="G96" s="26"/>
      <c r="L96" s="1"/>
      <c r="M96" s="114">
        <v>293.39999999999998</v>
      </c>
      <c r="N96" s="107"/>
      <c r="O96" s="110">
        <f>M96*N96</f>
        <v>0</v>
      </c>
      <c r="P96" s="113">
        <v>0.125</v>
      </c>
      <c r="Q96" s="121"/>
      <c r="R96" s="124">
        <f>O96+(Q96*5)</f>
        <v>0</v>
      </c>
    </row>
    <row r="97" spans="1:18" ht="12.95" customHeight="1" x14ac:dyDescent="0.2">
      <c r="A97" s="13">
        <v>1</v>
      </c>
      <c r="B97" s="13">
        <v>71282</v>
      </c>
      <c r="C97" s="13" t="s">
        <v>75</v>
      </c>
      <c r="D97" s="13"/>
      <c r="E97" s="9"/>
      <c r="F97" s="11"/>
      <c r="G97" s="11"/>
      <c r="H97" s="11"/>
      <c r="I97" s="11"/>
      <c r="J97" s="11"/>
      <c r="K97" s="11"/>
      <c r="L97" s="1"/>
      <c r="M97" s="114"/>
      <c r="N97" s="108"/>
      <c r="O97" s="111"/>
      <c r="P97" s="119"/>
      <c r="Q97" s="122"/>
      <c r="R97" s="125"/>
    </row>
    <row r="98" spans="1:18" ht="12.95" customHeight="1" x14ac:dyDescent="0.2">
      <c r="A98" s="13">
        <v>2</v>
      </c>
      <c r="B98" s="13">
        <v>70825</v>
      </c>
      <c r="C98" s="13" t="s">
        <v>78</v>
      </c>
      <c r="D98" s="13" t="s">
        <v>79</v>
      </c>
      <c r="E98" s="9"/>
      <c r="F98" s="11"/>
      <c r="G98" s="18"/>
      <c r="H98" s="11"/>
      <c r="I98" s="11"/>
      <c r="J98" s="11"/>
      <c r="K98" s="11"/>
      <c r="L98" s="1"/>
      <c r="M98" s="114"/>
      <c r="N98" s="108"/>
      <c r="O98" s="111"/>
      <c r="P98" s="119"/>
      <c r="Q98" s="122"/>
      <c r="R98" s="125"/>
    </row>
    <row r="99" spans="1:18" ht="12.95" customHeight="1" x14ac:dyDescent="0.2">
      <c r="A99" s="13">
        <v>3</v>
      </c>
      <c r="B99" s="13">
        <v>70825</v>
      </c>
      <c r="C99" s="13" t="s">
        <v>78</v>
      </c>
      <c r="D99" s="13"/>
      <c r="E99" s="9"/>
      <c r="F99" s="11"/>
      <c r="G99" s="18"/>
      <c r="H99" s="11"/>
      <c r="I99" s="11"/>
      <c r="J99" s="11"/>
      <c r="K99" s="11"/>
      <c r="L99" s="1"/>
      <c r="M99" s="114"/>
      <c r="N99" s="108"/>
      <c r="O99" s="111"/>
      <c r="P99" s="119"/>
      <c r="Q99" s="122"/>
      <c r="R99" s="125"/>
    </row>
    <row r="100" spans="1:18" ht="12.95" customHeight="1" x14ac:dyDescent="0.2">
      <c r="A100" s="13">
        <v>4</v>
      </c>
      <c r="B100" s="13">
        <v>70839</v>
      </c>
      <c r="C100" s="13" t="s">
        <v>81</v>
      </c>
      <c r="D100" s="13"/>
      <c r="E100" s="9"/>
      <c r="F100" s="11"/>
      <c r="G100" s="18"/>
      <c r="H100" s="11"/>
      <c r="I100" s="11"/>
      <c r="J100" s="11"/>
      <c r="K100" s="11"/>
      <c r="L100" s="1"/>
      <c r="M100" s="114"/>
      <c r="N100" s="108"/>
      <c r="O100" s="111"/>
      <c r="P100" s="119"/>
      <c r="Q100" s="122"/>
      <c r="R100" s="125"/>
    </row>
    <row r="101" spans="1:18" ht="12.95" customHeight="1" x14ac:dyDescent="0.2">
      <c r="A101" s="13">
        <v>5</v>
      </c>
      <c r="B101" s="13">
        <v>70839</v>
      </c>
      <c r="C101" s="13" t="s">
        <v>81</v>
      </c>
      <c r="D101" s="13"/>
      <c r="E101" s="9"/>
      <c r="F101" s="11"/>
      <c r="G101" s="18"/>
      <c r="H101" s="11"/>
      <c r="I101" s="11"/>
      <c r="J101" s="11"/>
      <c r="K101" s="11"/>
      <c r="L101" s="1"/>
      <c r="M101" s="114"/>
      <c r="N101" s="108"/>
      <c r="O101" s="111"/>
      <c r="P101" s="119"/>
      <c r="Q101" s="122"/>
      <c r="R101" s="125"/>
    </row>
    <row r="102" spans="1:18" ht="12.95" customHeight="1" x14ac:dyDescent="0.2">
      <c r="A102" s="13">
        <v>6</v>
      </c>
      <c r="B102" s="13">
        <v>71229</v>
      </c>
      <c r="C102" s="13" t="s">
        <v>69</v>
      </c>
      <c r="D102" s="13"/>
      <c r="E102" s="9"/>
      <c r="F102" s="11"/>
      <c r="G102" s="18"/>
      <c r="H102" s="11"/>
      <c r="I102" s="11"/>
      <c r="J102" s="11"/>
      <c r="K102" s="11"/>
      <c r="L102" s="1"/>
      <c r="M102" s="114"/>
      <c r="N102" s="108"/>
      <c r="O102" s="111"/>
      <c r="P102" s="119"/>
      <c r="Q102" s="122"/>
      <c r="R102" s="125"/>
    </row>
    <row r="103" spans="1:18" ht="12.95" customHeight="1" x14ac:dyDescent="0.2">
      <c r="A103" s="13"/>
      <c r="B103" s="13"/>
      <c r="C103" s="13"/>
      <c r="D103" s="13"/>
      <c r="E103" s="9"/>
      <c r="F103" s="11"/>
      <c r="G103" s="18"/>
      <c r="H103" s="11"/>
      <c r="I103" s="18"/>
      <c r="J103" s="11"/>
      <c r="K103" s="11"/>
      <c r="L103" s="1"/>
      <c r="M103" s="114"/>
      <c r="N103" s="108"/>
      <c r="O103" s="111"/>
      <c r="P103" s="119"/>
      <c r="Q103" s="122"/>
      <c r="R103" s="125"/>
    </row>
    <row r="104" spans="1:18" ht="12.95" customHeight="1" x14ac:dyDescent="0.2">
      <c r="A104" s="13"/>
      <c r="B104" s="13"/>
      <c r="C104" s="13"/>
      <c r="D104" s="13"/>
      <c r="E104" s="9"/>
      <c r="F104" s="11"/>
      <c r="G104" s="11"/>
      <c r="H104" s="11"/>
      <c r="I104" s="11"/>
      <c r="J104" s="11"/>
      <c r="K104" s="11"/>
      <c r="L104" s="1"/>
      <c r="M104" s="114"/>
      <c r="N104" s="108"/>
      <c r="O104" s="111"/>
      <c r="P104" s="119"/>
      <c r="Q104" s="122"/>
      <c r="R104" s="125"/>
    </row>
    <row r="105" spans="1:18" ht="12.95" customHeight="1" x14ac:dyDescent="0.2">
      <c r="A105" s="73" t="s">
        <v>29</v>
      </c>
      <c r="B105" s="73"/>
      <c r="C105" s="73"/>
      <c r="D105" s="73"/>
      <c r="E105" s="74"/>
      <c r="F105" s="92">
        <v>29.34</v>
      </c>
      <c r="G105" s="92">
        <v>29.34</v>
      </c>
      <c r="H105" s="92">
        <v>29.34</v>
      </c>
      <c r="I105" s="92">
        <v>29.34</v>
      </c>
      <c r="J105" s="92">
        <v>29.34</v>
      </c>
      <c r="K105" s="92">
        <v>29.34</v>
      </c>
      <c r="L105" s="72" t="s">
        <v>104</v>
      </c>
      <c r="M105" s="114"/>
      <c r="N105" s="108"/>
      <c r="O105" s="111"/>
      <c r="P105" s="119"/>
      <c r="Q105" s="122"/>
      <c r="R105" s="125"/>
    </row>
    <row r="106" spans="1:18" ht="12.95" customHeight="1" thickBot="1" x14ac:dyDescent="0.25">
      <c r="A106" s="76" t="s">
        <v>30</v>
      </c>
      <c r="B106" s="76"/>
      <c r="C106" s="76"/>
      <c r="D106" s="76"/>
      <c r="E106" s="77"/>
      <c r="F106" s="93">
        <v>6.25E-2</v>
      </c>
      <c r="G106" s="93">
        <v>6.25E-2</v>
      </c>
      <c r="H106" s="93">
        <v>6.25E-2</v>
      </c>
      <c r="I106" s="93">
        <v>6.25E-2</v>
      </c>
      <c r="J106" s="93">
        <v>6.25E-2</v>
      </c>
      <c r="K106" s="93">
        <v>6.25E-2</v>
      </c>
      <c r="L106" s="75" t="s">
        <v>101</v>
      </c>
      <c r="M106" s="115"/>
      <c r="N106" s="109"/>
      <c r="O106" s="112"/>
      <c r="P106" s="120"/>
      <c r="Q106" s="123"/>
      <c r="R106" s="126"/>
    </row>
    <row r="107" spans="1:18" x14ac:dyDescent="0.2">
      <c r="A107" s="13"/>
      <c r="B107" s="13"/>
      <c r="C107" s="13"/>
      <c r="D107" s="13"/>
      <c r="E107" s="9"/>
      <c r="F107" s="13"/>
      <c r="G107" s="13"/>
      <c r="H107" s="13"/>
      <c r="I107" s="13"/>
      <c r="J107" s="13"/>
      <c r="K107" s="13"/>
      <c r="L107" s="1"/>
    </row>
    <row r="108" spans="1:18" x14ac:dyDescent="0.2">
      <c r="A108" s="14"/>
      <c r="B108" s="14"/>
      <c r="C108" s="14"/>
      <c r="D108" s="14"/>
      <c r="E108" s="16"/>
      <c r="F108" s="15"/>
      <c r="G108" s="15"/>
      <c r="H108" s="15"/>
      <c r="I108" s="15"/>
      <c r="J108" s="15"/>
      <c r="K108" s="65" t="s">
        <v>46</v>
      </c>
      <c r="M108" s="78">
        <f>SUM(M21:M106)</f>
        <v>1799.5</v>
      </c>
      <c r="N108" s="66" t="s">
        <v>45</v>
      </c>
      <c r="O108" s="56"/>
      <c r="P108" s="67"/>
      <c r="Q108" s="68"/>
      <c r="R108" s="69">
        <f>SUM(R21:R106)</f>
        <v>0</v>
      </c>
    </row>
    <row r="109" spans="1:18" x14ac:dyDescent="0.2">
      <c r="A109" s="12"/>
      <c r="L109" s="1"/>
      <c r="N109" s="70" t="s">
        <v>10</v>
      </c>
      <c r="O109" s="71"/>
      <c r="Q109" s="71"/>
      <c r="R109" s="71"/>
    </row>
    <row r="112" spans="1:18" x14ac:dyDescent="0.2">
      <c r="A112" s="13"/>
      <c r="B112" s="13"/>
      <c r="C112" s="13"/>
      <c r="D112" s="13"/>
      <c r="E112" s="9"/>
      <c r="F112" s="11"/>
      <c r="G112" s="11"/>
      <c r="H112" s="11"/>
      <c r="I112" s="11"/>
      <c r="J112" s="11"/>
      <c r="K112" s="11"/>
    </row>
    <row r="113" spans="1:12" x14ac:dyDescent="0.2">
      <c r="B113" s="13"/>
      <c r="C113" s="13"/>
      <c r="E113" s="9"/>
      <c r="F113" s="11"/>
      <c r="G113" s="11"/>
      <c r="H113" s="11"/>
      <c r="I113" s="11"/>
      <c r="J113" s="11"/>
      <c r="K113" s="11"/>
      <c r="L113" s="22"/>
    </row>
    <row r="114" spans="1:12" x14ac:dyDescent="0.2">
      <c r="A114" s="14"/>
      <c r="B114" s="14"/>
      <c r="C114" s="14"/>
      <c r="D114" s="14"/>
      <c r="E114" s="16"/>
      <c r="F114" s="15"/>
      <c r="G114" s="15"/>
      <c r="H114" s="15"/>
      <c r="I114" s="15"/>
      <c r="J114" s="15"/>
      <c r="K114" s="15"/>
      <c r="L114" s="1"/>
    </row>
    <row r="115" spans="1:12" x14ac:dyDescent="0.2">
      <c r="A115" s="14"/>
      <c r="B115" s="14"/>
      <c r="C115" s="14"/>
      <c r="D115" s="14"/>
      <c r="E115" s="16"/>
      <c r="F115" s="17"/>
      <c r="G115" s="17"/>
      <c r="H115" s="17"/>
      <c r="I115" s="17"/>
      <c r="J115" s="17"/>
      <c r="K115" s="17"/>
      <c r="L115" s="21"/>
    </row>
    <row r="116" spans="1:12" x14ac:dyDescent="0.2">
      <c r="A116" s="13"/>
      <c r="B116" s="13"/>
      <c r="C116" s="13"/>
      <c r="D116" s="13"/>
      <c r="F116" s="13"/>
      <c r="G116" s="13"/>
      <c r="H116" s="13"/>
      <c r="I116" s="13"/>
      <c r="J116" s="13"/>
      <c r="K116" s="13"/>
    </row>
    <row r="117" spans="1:12" x14ac:dyDescent="0.2">
      <c r="A117" s="12"/>
    </row>
    <row r="118" spans="1:12" x14ac:dyDescent="0.2">
      <c r="A118" s="13"/>
      <c r="B118" s="13"/>
      <c r="C118" s="13"/>
      <c r="D118" s="13"/>
      <c r="E118" s="9"/>
      <c r="F118" s="11"/>
      <c r="G118" s="11"/>
      <c r="H118" s="11"/>
      <c r="I118" s="11"/>
      <c r="J118" s="11"/>
      <c r="K118" s="11"/>
    </row>
    <row r="119" spans="1:12" x14ac:dyDescent="0.2">
      <c r="A119" s="13"/>
      <c r="B119" s="13"/>
      <c r="C119" s="13"/>
      <c r="D119" s="13"/>
      <c r="E119" s="9"/>
      <c r="F119" s="11"/>
      <c r="G119" s="11"/>
      <c r="H119" s="11"/>
      <c r="I119" s="11"/>
      <c r="J119" s="11"/>
      <c r="K119" s="11"/>
    </row>
    <row r="120" spans="1:12" x14ac:dyDescent="0.2">
      <c r="A120" s="13"/>
      <c r="B120" s="13"/>
      <c r="C120" s="13"/>
      <c r="D120" s="13"/>
      <c r="E120" s="9"/>
      <c r="F120" s="11"/>
      <c r="G120" s="11"/>
      <c r="H120" s="11"/>
      <c r="I120" s="11"/>
      <c r="J120" s="11"/>
      <c r="K120" s="11"/>
    </row>
    <row r="121" spans="1:12" x14ac:dyDescent="0.2">
      <c r="A121" s="13"/>
      <c r="B121" s="13"/>
      <c r="C121" s="13"/>
      <c r="D121" s="13"/>
      <c r="E121" s="9"/>
      <c r="F121" s="11"/>
      <c r="G121" s="11"/>
      <c r="H121" s="11"/>
      <c r="I121" s="11"/>
      <c r="J121" s="11"/>
      <c r="K121" s="11"/>
    </row>
    <row r="122" spans="1:12" x14ac:dyDescent="0.2">
      <c r="A122" s="13"/>
      <c r="B122" s="13"/>
      <c r="C122" s="13"/>
      <c r="D122" s="13"/>
      <c r="E122" s="9"/>
      <c r="F122" s="11"/>
      <c r="G122" s="11"/>
      <c r="H122" s="11"/>
      <c r="I122" s="11"/>
      <c r="J122" s="11"/>
      <c r="K122" s="11"/>
      <c r="L122" s="1"/>
    </row>
    <row r="123" spans="1:12" x14ac:dyDescent="0.2">
      <c r="B123" s="13"/>
      <c r="C123" s="13"/>
      <c r="E123" s="9"/>
      <c r="F123" s="11"/>
      <c r="G123" s="11"/>
      <c r="H123" s="11"/>
      <c r="I123" s="11"/>
      <c r="J123" s="11"/>
      <c r="K123" s="11"/>
      <c r="L123" s="22"/>
    </row>
    <row r="124" spans="1:12" x14ac:dyDescent="0.2">
      <c r="A124" s="14"/>
      <c r="B124" s="14"/>
      <c r="C124" s="14"/>
      <c r="D124" s="14"/>
      <c r="E124" s="16"/>
      <c r="F124" s="15"/>
      <c r="G124" s="15"/>
      <c r="H124" s="15"/>
      <c r="I124" s="15"/>
      <c r="J124" s="15"/>
      <c r="K124" s="15"/>
      <c r="L124" s="1"/>
    </row>
    <row r="125" spans="1:12" x14ac:dyDescent="0.2">
      <c r="A125" s="14"/>
      <c r="B125" s="14"/>
      <c r="C125" s="14"/>
      <c r="D125" s="14"/>
      <c r="E125" s="16"/>
      <c r="F125" s="17"/>
      <c r="G125" s="17"/>
      <c r="H125" s="17"/>
      <c r="I125" s="17"/>
      <c r="J125" s="17"/>
      <c r="K125" s="17"/>
      <c r="L125" s="21"/>
    </row>
    <row r="126" spans="1:12" x14ac:dyDescent="0.2">
      <c r="A126" s="13"/>
      <c r="B126" s="13"/>
      <c r="C126" s="13"/>
      <c r="D126" s="13"/>
      <c r="F126" s="13"/>
      <c r="G126" s="13"/>
      <c r="H126" s="13"/>
      <c r="I126" s="13"/>
      <c r="J126" s="13"/>
      <c r="K126" s="13"/>
    </row>
  </sheetData>
  <sheetProtection algorithmName="SHA-512" hashValue="zsICbtjAt99rzp9JFYvUTDZ0rmfFJRRMZf0xxPQMTd9KNI1LZKNYwXEV+mvWDZUEgSDDXt99nqdm+cLfU1iIXg==" saltValue="hObFvxdnJ/OPzNokOKWu4Q==" spinCount="100000" sheet="1" selectLockedCells="1"/>
  <protectedRanges>
    <protectedRange sqref="I6:I10" name="Bereich1"/>
    <protectedRange sqref="G15:G16" name="Bereich2"/>
  </protectedRanges>
  <mergeCells count="72">
    <mergeCell ref="A14:G14"/>
    <mergeCell ref="A15:G15"/>
    <mergeCell ref="J14:L14"/>
    <mergeCell ref="J15:L15"/>
    <mergeCell ref="H14:I14"/>
    <mergeCell ref="H15:I15"/>
    <mergeCell ref="H6:I6"/>
    <mergeCell ref="H7:I7"/>
    <mergeCell ref="H8:I8"/>
    <mergeCell ref="H9:I9"/>
    <mergeCell ref="H10:I10"/>
    <mergeCell ref="P73:P84"/>
    <mergeCell ref="Q73:Q84"/>
    <mergeCell ref="R73:R84"/>
    <mergeCell ref="N63:N72"/>
    <mergeCell ref="O63:O72"/>
    <mergeCell ref="P63:P72"/>
    <mergeCell ref="Q63:Q72"/>
    <mergeCell ref="R63:R72"/>
    <mergeCell ref="N73:N84"/>
    <mergeCell ref="O73:O84"/>
    <mergeCell ref="P53:P62"/>
    <mergeCell ref="R53:R62"/>
    <mergeCell ref="Q53:Q62"/>
    <mergeCell ref="N43:N52"/>
    <mergeCell ref="O43:O52"/>
    <mergeCell ref="P43:P52"/>
    <mergeCell ref="Q43:Q52"/>
    <mergeCell ref="R43:R52"/>
    <mergeCell ref="N53:N62"/>
    <mergeCell ref="O53:O62"/>
    <mergeCell ref="A7:G7"/>
    <mergeCell ref="A8:G8"/>
    <mergeCell ref="Q32:Q42"/>
    <mergeCell ref="R32:R42"/>
    <mergeCell ref="N21:N31"/>
    <mergeCell ref="O21:O31"/>
    <mergeCell ref="Q21:Q31"/>
    <mergeCell ref="P21:P31"/>
    <mergeCell ref="R21:R31"/>
    <mergeCell ref="N32:N42"/>
    <mergeCell ref="O32:O42"/>
    <mergeCell ref="P32:P42"/>
    <mergeCell ref="A9:G9"/>
    <mergeCell ref="A10:G10"/>
    <mergeCell ref="H16:I16"/>
    <mergeCell ref="A16:G16"/>
    <mergeCell ref="R85:R95"/>
    <mergeCell ref="R96:R106"/>
    <mergeCell ref="A1:K1"/>
    <mergeCell ref="A3:L3"/>
    <mergeCell ref="A4:L4"/>
    <mergeCell ref="M19:M20"/>
    <mergeCell ref="M21:M31"/>
    <mergeCell ref="M32:M42"/>
    <mergeCell ref="A11:G11"/>
    <mergeCell ref="H11:I11"/>
    <mergeCell ref="M43:M52"/>
    <mergeCell ref="M53:M62"/>
    <mergeCell ref="M63:M72"/>
    <mergeCell ref="M73:M84"/>
    <mergeCell ref="A6:G6"/>
    <mergeCell ref="M85:M95"/>
    <mergeCell ref="N85:N95"/>
    <mergeCell ref="O85:O95"/>
    <mergeCell ref="P85:P95"/>
    <mergeCell ref="Q85:Q95"/>
    <mergeCell ref="M96:M106"/>
    <mergeCell ref="N96:N106"/>
    <mergeCell ref="O96:O106"/>
    <mergeCell ref="P96:P106"/>
    <mergeCell ref="Q96:Q106"/>
  </mergeCells>
  <pageMargins left="0.70866141732283472" right="0.11811023622047245" top="0.98425196850393704" bottom="0.39370078740157483" header="0.31496062992125984" footer="0.11811023622047245"/>
  <pageSetup paperSize="9" scale="42" orientation="portrait" r:id="rId1"/>
  <headerFooter>
    <oddHeader>&amp;L&amp;"Calibri,Standard"&amp;10Landkreis Böblingen
EU-weite Ausschreibung Schülerbeförderung
Anlage 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279B0-1F97-4F66-B53E-61564F21CCC1}">
  <dimension ref="A1:R109"/>
  <sheetViews>
    <sheetView tabSelected="1" topLeftCell="A19" zoomScaleNormal="100" workbookViewId="0">
      <selection activeCell="Q32" sqref="Q32:Q42"/>
    </sheetView>
  </sheetViews>
  <sheetFormatPr baseColWidth="10" defaultColWidth="11.42578125" defaultRowHeight="12.75" x14ac:dyDescent="0.2"/>
  <cols>
    <col min="1" max="1" width="3.140625" style="1" customWidth="1"/>
    <col min="2" max="2" width="7.42578125" style="1" customWidth="1"/>
    <col min="3" max="3" width="16.140625" style="1" customWidth="1"/>
    <col min="4" max="4" width="14" style="1" customWidth="1"/>
    <col min="5" max="5" width="13" style="1" customWidth="1"/>
    <col min="6" max="11" width="8.7109375" style="1" customWidth="1"/>
    <col min="12" max="12" width="25.7109375" style="2" customWidth="1"/>
    <col min="13" max="13" width="12.7109375" style="1" customWidth="1"/>
    <col min="14" max="15" width="12.7109375" style="54" customWidth="1"/>
    <col min="16" max="16" width="12.7109375" style="1" customWidth="1"/>
    <col min="17" max="18" width="12.7109375" style="54" customWidth="1"/>
    <col min="19" max="16384" width="11.42578125" style="1"/>
  </cols>
  <sheetData>
    <row r="1" spans="1:18" x14ac:dyDescent="0.2">
      <c r="A1" s="127" t="s">
        <v>84</v>
      </c>
      <c r="B1" s="127"/>
      <c r="C1" s="127"/>
      <c r="D1" s="127"/>
      <c r="E1" s="127"/>
      <c r="F1" s="127"/>
      <c r="G1" s="127"/>
      <c r="H1" s="127"/>
      <c r="I1" s="127"/>
      <c r="J1" s="127"/>
      <c r="K1" s="127"/>
    </row>
    <row r="2" spans="1:18" x14ac:dyDescent="0.2">
      <c r="A2" s="35"/>
      <c r="B2" s="35"/>
      <c r="C2" s="35"/>
      <c r="D2" s="35"/>
      <c r="E2" s="35"/>
      <c r="F2" s="35"/>
      <c r="G2" s="35"/>
    </row>
    <row r="3" spans="1:18" ht="15" customHeight="1" x14ac:dyDescent="0.2">
      <c r="A3" s="128" t="s">
        <v>0</v>
      </c>
      <c r="B3" s="129"/>
      <c r="C3" s="129"/>
      <c r="D3" s="129"/>
      <c r="E3" s="129"/>
      <c r="F3" s="129"/>
      <c r="G3" s="129"/>
      <c r="H3" s="129"/>
      <c r="I3" s="129"/>
      <c r="J3" s="129"/>
      <c r="K3" s="129"/>
      <c r="L3" s="129"/>
    </row>
    <row r="4" spans="1:18" ht="40.5" customHeight="1" x14ac:dyDescent="0.2">
      <c r="A4" s="130" t="s">
        <v>39</v>
      </c>
      <c r="B4" s="131"/>
      <c r="C4" s="131"/>
      <c r="D4" s="131"/>
      <c r="E4" s="131"/>
      <c r="F4" s="131"/>
      <c r="G4" s="131"/>
      <c r="H4" s="131"/>
      <c r="I4" s="131"/>
      <c r="J4" s="131"/>
      <c r="K4" s="131"/>
      <c r="L4" s="131"/>
    </row>
    <row r="5" spans="1:18" ht="13.5" thickBot="1" x14ac:dyDescent="0.25">
      <c r="E5" s="2"/>
    </row>
    <row r="6" spans="1:18" ht="24.95" customHeight="1" x14ac:dyDescent="0.2">
      <c r="A6" s="139" t="s">
        <v>59</v>
      </c>
      <c r="B6" s="140"/>
      <c r="C6" s="140"/>
      <c r="D6" s="140"/>
      <c r="E6" s="140"/>
      <c r="F6" s="140"/>
      <c r="G6" s="140"/>
      <c r="H6" s="146"/>
      <c r="I6" s="146"/>
      <c r="J6" s="3" t="s">
        <v>1</v>
      </c>
      <c r="M6" s="4"/>
    </row>
    <row r="7" spans="1:18" ht="24.95" customHeight="1" x14ac:dyDescent="0.2">
      <c r="A7" s="141" t="s">
        <v>11</v>
      </c>
      <c r="B7" s="142"/>
      <c r="C7" s="142"/>
      <c r="D7" s="142"/>
      <c r="E7" s="142"/>
      <c r="F7" s="142"/>
      <c r="G7" s="142"/>
      <c r="H7" s="147"/>
      <c r="I7" s="147"/>
      <c r="J7" s="5" t="s">
        <v>1</v>
      </c>
      <c r="M7" s="4"/>
    </row>
    <row r="8" spans="1:18" ht="24.95" customHeight="1" x14ac:dyDescent="0.2">
      <c r="A8" s="141" t="s">
        <v>60</v>
      </c>
      <c r="B8" s="142"/>
      <c r="C8" s="142"/>
      <c r="D8" s="142"/>
      <c r="E8" s="142"/>
      <c r="F8" s="142"/>
      <c r="G8" s="142"/>
      <c r="H8" s="147"/>
      <c r="I8" s="147"/>
      <c r="J8" s="5" t="s">
        <v>1</v>
      </c>
      <c r="M8" s="4"/>
    </row>
    <row r="9" spans="1:18" ht="24.95" customHeight="1" x14ac:dyDescent="0.2">
      <c r="A9" s="141" t="s">
        <v>16</v>
      </c>
      <c r="B9" s="142"/>
      <c r="C9" s="142"/>
      <c r="D9" s="142"/>
      <c r="E9" s="142"/>
      <c r="F9" s="142"/>
      <c r="G9" s="142"/>
      <c r="H9" s="147"/>
      <c r="I9" s="147"/>
      <c r="J9" s="5" t="s">
        <v>1</v>
      </c>
      <c r="M9" s="4"/>
    </row>
    <row r="10" spans="1:18" s="2" customFormat="1" ht="24.95" customHeight="1" thickBot="1" x14ac:dyDescent="0.25">
      <c r="A10" s="141" t="s">
        <v>12</v>
      </c>
      <c r="B10" s="142"/>
      <c r="C10" s="142"/>
      <c r="D10" s="142"/>
      <c r="E10" s="142"/>
      <c r="F10" s="142"/>
      <c r="G10" s="142"/>
      <c r="H10" s="148"/>
      <c r="I10" s="148"/>
      <c r="J10" s="6" t="s">
        <v>1</v>
      </c>
      <c r="M10" s="7"/>
      <c r="N10" s="55"/>
      <c r="O10" s="55"/>
      <c r="Q10" s="55"/>
      <c r="R10" s="55"/>
    </row>
    <row r="11" spans="1:18" ht="24.95" customHeight="1" thickBot="1" x14ac:dyDescent="0.25">
      <c r="A11" s="135" t="s">
        <v>15</v>
      </c>
      <c r="B11" s="136"/>
      <c r="C11" s="136"/>
      <c r="D11" s="136"/>
      <c r="E11" s="136"/>
      <c r="F11" s="136"/>
      <c r="G11" s="136"/>
      <c r="H11" s="137">
        <f>SUM(H6:I10)</f>
        <v>0</v>
      </c>
      <c r="I11" s="138"/>
      <c r="J11" s="83" t="s">
        <v>1</v>
      </c>
      <c r="M11" s="4"/>
    </row>
    <row r="12" spans="1:18" x14ac:dyDescent="0.2">
      <c r="A12" s="36"/>
      <c r="C12" s="8"/>
      <c r="M12" s="4"/>
    </row>
    <row r="13" spans="1:18" ht="15" customHeight="1" thickBot="1" x14ac:dyDescent="0.25">
      <c r="B13" s="35"/>
      <c r="C13" s="35"/>
      <c r="D13" s="35"/>
      <c r="E13" s="35"/>
      <c r="F13" s="35"/>
      <c r="G13" s="35"/>
      <c r="M13" s="4"/>
    </row>
    <row r="14" spans="1:18" ht="24.95" customHeight="1" x14ac:dyDescent="0.2">
      <c r="A14" s="149" t="s">
        <v>13</v>
      </c>
      <c r="B14" s="150"/>
      <c r="C14" s="150"/>
      <c r="D14" s="150"/>
      <c r="E14" s="150"/>
      <c r="F14" s="150"/>
      <c r="G14" s="151"/>
      <c r="H14" s="160"/>
      <c r="I14" s="160"/>
      <c r="J14" s="154"/>
      <c r="K14" s="155"/>
      <c r="L14" s="156"/>
      <c r="M14" s="19"/>
    </row>
    <row r="15" spans="1:18" ht="24.95" customHeight="1" x14ac:dyDescent="0.2">
      <c r="A15" s="152" t="s">
        <v>28</v>
      </c>
      <c r="B15" s="153"/>
      <c r="C15" s="153"/>
      <c r="D15" s="153"/>
      <c r="E15" s="153"/>
      <c r="F15" s="153"/>
      <c r="G15" s="153"/>
      <c r="H15" s="147"/>
      <c r="I15" s="147"/>
      <c r="J15" s="157" t="s">
        <v>14</v>
      </c>
      <c r="K15" s="158"/>
      <c r="L15" s="159"/>
      <c r="M15" s="19"/>
    </row>
    <row r="16" spans="1:18" ht="24.95" customHeight="1" thickBot="1" x14ac:dyDescent="0.25">
      <c r="A16" s="144" t="s">
        <v>2</v>
      </c>
      <c r="B16" s="145"/>
      <c r="C16" s="145"/>
      <c r="D16" s="145"/>
      <c r="E16" s="145"/>
      <c r="F16" s="145"/>
      <c r="G16" s="145"/>
      <c r="H16" s="143"/>
      <c r="I16" s="143"/>
      <c r="J16" s="84" t="s">
        <v>58</v>
      </c>
      <c r="K16" s="84"/>
      <c r="L16" s="85"/>
      <c r="Q16" s="59"/>
    </row>
    <row r="17" spans="1:18" x14ac:dyDescent="0.2">
      <c r="L17" s="10"/>
      <c r="M17" s="20"/>
      <c r="N17" s="56"/>
      <c r="O17" s="56"/>
      <c r="P17" s="34"/>
      <c r="Q17" s="56"/>
      <c r="R17" s="56"/>
    </row>
    <row r="18" spans="1:18" ht="30" customHeight="1" thickBot="1" x14ac:dyDescent="0.25">
      <c r="K18" s="10"/>
      <c r="M18" s="2"/>
      <c r="N18" s="55"/>
      <c r="O18" s="55"/>
      <c r="P18" s="2"/>
      <c r="Q18" s="55"/>
    </row>
    <row r="19" spans="1:18" ht="76.5" x14ac:dyDescent="0.2">
      <c r="A19" s="28" t="s">
        <v>41</v>
      </c>
      <c r="B19" s="29"/>
      <c r="C19" s="29"/>
      <c r="D19" s="29"/>
      <c r="E19" s="30"/>
      <c r="F19" s="30" t="s">
        <v>32</v>
      </c>
      <c r="G19" s="30" t="s">
        <v>33</v>
      </c>
      <c r="H19" s="30" t="s">
        <v>34</v>
      </c>
      <c r="I19" s="30" t="s">
        <v>35</v>
      </c>
      <c r="J19" s="30" t="s">
        <v>36</v>
      </c>
      <c r="K19" s="30" t="s">
        <v>37</v>
      </c>
      <c r="L19" s="31" t="s">
        <v>38</v>
      </c>
      <c r="M19" s="132" t="s">
        <v>42</v>
      </c>
      <c r="N19" s="57" t="s">
        <v>17</v>
      </c>
      <c r="O19" s="61" t="s">
        <v>43</v>
      </c>
      <c r="P19" s="62" t="s">
        <v>50</v>
      </c>
      <c r="Q19" s="61" t="s">
        <v>3</v>
      </c>
      <c r="R19" s="61" t="s">
        <v>44</v>
      </c>
    </row>
    <row r="20" spans="1:18" ht="13.5" thickBot="1" x14ac:dyDescent="0.25">
      <c r="A20" s="32"/>
      <c r="B20" s="23"/>
      <c r="C20" s="23"/>
      <c r="D20" s="23"/>
      <c r="E20" s="24"/>
      <c r="F20" s="24"/>
      <c r="G20" s="24"/>
      <c r="H20" s="24"/>
      <c r="I20" s="24"/>
      <c r="J20" s="24"/>
      <c r="K20" s="24"/>
      <c r="L20" s="33"/>
      <c r="M20" s="133"/>
      <c r="N20" s="58" t="s">
        <v>4</v>
      </c>
      <c r="O20" s="63" t="s">
        <v>5</v>
      </c>
      <c r="P20" s="64" t="s">
        <v>49</v>
      </c>
      <c r="Q20" s="63" t="s">
        <v>6</v>
      </c>
      <c r="R20" s="63" t="s">
        <v>6</v>
      </c>
    </row>
    <row r="21" spans="1:18" x14ac:dyDescent="0.2">
      <c r="A21" s="25" t="s">
        <v>86</v>
      </c>
      <c r="B21" s="26"/>
      <c r="D21" s="26" t="s">
        <v>68</v>
      </c>
      <c r="E21" s="26"/>
      <c r="F21" s="26"/>
      <c r="G21" s="26"/>
      <c r="H21" s="26"/>
      <c r="I21" s="26"/>
      <c r="J21" s="26"/>
      <c r="K21" s="26"/>
      <c r="L21" s="26"/>
      <c r="M21" s="134">
        <v>172.1</v>
      </c>
      <c r="N21" s="107"/>
      <c r="O21" s="110">
        <f>M21*N21</f>
        <v>0</v>
      </c>
      <c r="P21" s="113">
        <v>0.125</v>
      </c>
      <c r="Q21" s="121"/>
      <c r="R21" s="124">
        <f>O21+(Q21*5)</f>
        <v>0</v>
      </c>
    </row>
    <row r="22" spans="1:18" x14ac:dyDescent="0.2">
      <c r="A22" s="13">
        <v>1</v>
      </c>
      <c r="B22" s="13">
        <v>70839</v>
      </c>
      <c r="C22" s="13" t="s">
        <v>81</v>
      </c>
      <c r="D22" s="13"/>
      <c r="E22" s="9"/>
      <c r="F22" s="11"/>
      <c r="G22" s="11"/>
      <c r="H22" s="11"/>
      <c r="I22" s="11"/>
      <c r="J22" s="11"/>
      <c r="K22" s="11"/>
      <c r="L22" s="1"/>
      <c r="M22" s="114"/>
      <c r="N22" s="108"/>
      <c r="O22" s="111"/>
      <c r="P22" s="114"/>
      <c r="Q22" s="122"/>
      <c r="R22" s="125"/>
    </row>
    <row r="23" spans="1:18" x14ac:dyDescent="0.2">
      <c r="A23" s="13">
        <v>2</v>
      </c>
      <c r="B23" s="13">
        <v>71254</v>
      </c>
      <c r="C23" s="13" t="s">
        <v>76</v>
      </c>
      <c r="D23" s="13"/>
      <c r="E23" s="9"/>
      <c r="F23" s="11"/>
      <c r="G23" s="11"/>
      <c r="H23" s="11"/>
      <c r="I23" s="11"/>
      <c r="J23" s="11"/>
      <c r="K23" s="11"/>
      <c r="L23" s="1"/>
      <c r="M23" s="114"/>
      <c r="N23" s="108"/>
      <c r="O23" s="111"/>
      <c r="P23" s="114"/>
      <c r="Q23" s="122"/>
      <c r="R23" s="125"/>
    </row>
    <row r="24" spans="1:18" x14ac:dyDescent="0.2">
      <c r="A24" s="13">
        <v>3</v>
      </c>
      <c r="B24" s="13">
        <v>71254</v>
      </c>
      <c r="C24" s="13" t="s">
        <v>76</v>
      </c>
      <c r="D24" s="13"/>
      <c r="E24" s="9"/>
      <c r="F24" s="11"/>
      <c r="G24" s="11"/>
      <c r="H24" s="11"/>
      <c r="I24" s="11"/>
      <c r="J24" s="11"/>
      <c r="K24" s="11"/>
      <c r="L24" s="1"/>
      <c r="M24" s="114"/>
      <c r="N24" s="108"/>
      <c r="O24" s="111"/>
      <c r="P24" s="114"/>
      <c r="Q24" s="122"/>
      <c r="R24" s="125"/>
    </row>
    <row r="25" spans="1:18" x14ac:dyDescent="0.2">
      <c r="A25" s="13">
        <v>4</v>
      </c>
      <c r="B25" s="13">
        <v>71254</v>
      </c>
      <c r="C25" s="13" t="s">
        <v>76</v>
      </c>
      <c r="D25" s="13"/>
      <c r="E25" s="9"/>
      <c r="F25" s="11"/>
      <c r="G25" s="11"/>
      <c r="H25" s="11"/>
      <c r="I25" s="11"/>
      <c r="J25" s="11"/>
      <c r="K25" s="11"/>
      <c r="L25" s="1"/>
      <c r="M25" s="114"/>
      <c r="N25" s="108"/>
      <c r="O25" s="111"/>
      <c r="P25" s="114"/>
      <c r="Q25" s="122"/>
      <c r="R25" s="125"/>
    </row>
    <row r="26" spans="1:18" x14ac:dyDescent="0.2">
      <c r="A26" s="13">
        <v>5</v>
      </c>
      <c r="B26" s="13">
        <v>71254</v>
      </c>
      <c r="C26" s="13" t="s">
        <v>76</v>
      </c>
      <c r="D26" s="13" t="s">
        <v>85</v>
      </c>
      <c r="E26" s="9"/>
      <c r="F26" s="11"/>
      <c r="G26" s="11"/>
      <c r="H26" s="11"/>
      <c r="I26" s="18"/>
      <c r="J26" s="11"/>
      <c r="K26" s="18"/>
      <c r="L26" s="1"/>
      <c r="M26" s="114"/>
      <c r="N26" s="108"/>
      <c r="O26" s="111"/>
      <c r="P26" s="114"/>
      <c r="Q26" s="122"/>
      <c r="R26" s="125"/>
    </row>
    <row r="27" spans="1:18" x14ac:dyDescent="0.2">
      <c r="A27" s="13"/>
      <c r="B27" s="13"/>
      <c r="C27" s="13"/>
      <c r="D27" s="13"/>
      <c r="E27" s="9"/>
      <c r="F27" s="11"/>
      <c r="G27" s="11"/>
      <c r="H27" s="11"/>
      <c r="I27" s="18"/>
      <c r="J27" s="11"/>
      <c r="K27" s="18"/>
      <c r="L27" s="1"/>
      <c r="M27" s="114"/>
      <c r="N27" s="108"/>
      <c r="O27" s="111"/>
      <c r="P27" s="114"/>
      <c r="Q27" s="122"/>
      <c r="R27" s="125"/>
    </row>
    <row r="28" spans="1:18" x14ac:dyDescent="0.2">
      <c r="A28" s="13"/>
      <c r="B28" s="13"/>
      <c r="C28" s="13"/>
      <c r="D28" s="13"/>
      <c r="E28" s="9"/>
      <c r="F28" s="11"/>
      <c r="G28" s="11"/>
      <c r="H28" s="11"/>
      <c r="I28" s="11"/>
      <c r="J28" s="11"/>
      <c r="K28" s="11"/>
      <c r="L28" s="1"/>
      <c r="M28" s="114"/>
      <c r="N28" s="108"/>
      <c r="O28" s="111"/>
      <c r="P28" s="114"/>
      <c r="Q28" s="122"/>
      <c r="R28" s="125"/>
    </row>
    <row r="29" spans="1:18" x14ac:dyDescent="0.2">
      <c r="A29" s="13"/>
      <c r="B29" s="13"/>
      <c r="C29" s="13"/>
      <c r="D29" s="13"/>
      <c r="E29" s="9"/>
      <c r="F29" s="11"/>
      <c r="G29" s="11"/>
      <c r="H29" s="11"/>
      <c r="I29" s="11"/>
      <c r="J29" s="11"/>
      <c r="K29" s="11"/>
      <c r="L29" s="27"/>
      <c r="M29" s="114"/>
      <c r="N29" s="108"/>
      <c r="O29" s="111"/>
      <c r="P29" s="114"/>
      <c r="Q29" s="122"/>
      <c r="R29" s="125"/>
    </row>
    <row r="30" spans="1:18" x14ac:dyDescent="0.2">
      <c r="A30" s="73" t="s">
        <v>29</v>
      </c>
      <c r="B30" s="73"/>
      <c r="C30" s="73"/>
      <c r="D30" s="73"/>
      <c r="E30" s="74"/>
      <c r="F30" s="90">
        <v>17.21</v>
      </c>
      <c r="G30" s="90">
        <v>17.21</v>
      </c>
      <c r="H30" s="90">
        <v>17.21</v>
      </c>
      <c r="I30" s="90">
        <v>17.21</v>
      </c>
      <c r="J30" s="90">
        <v>17.21</v>
      </c>
      <c r="K30" s="90">
        <v>17.21</v>
      </c>
      <c r="L30" s="72" t="s">
        <v>92</v>
      </c>
      <c r="M30" s="114"/>
      <c r="N30" s="108"/>
      <c r="O30" s="111"/>
      <c r="P30" s="114"/>
      <c r="Q30" s="122"/>
      <c r="R30" s="125"/>
    </row>
    <row r="31" spans="1:18" ht="13.5" thickBot="1" x14ac:dyDescent="0.25">
      <c r="A31" s="76" t="s">
        <v>30</v>
      </c>
      <c r="B31" s="76"/>
      <c r="C31" s="76"/>
      <c r="D31" s="76"/>
      <c r="E31" s="77"/>
      <c r="F31" s="91">
        <v>6.25E-2</v>
      </c>
      <c r="G31" s="91">
        <v>6.25E-2</v>
      </c>
      <c r="H31" s="91">
        <v>6.25E-2</v>
      </c>
      <c r="I31" s="91">
        <v>6.25E-2</v>
      </c>
      <c r="J31" s="91">
        <v>6.25E-2</v>
      </c>
      <c r="K31" s="91">
        <v>6.25E-2</v>
      </c>
      <c r="L31" s="75" t="s">
        <v>71</v>
      </c>
      <c r="M31" s="115"/>
      <c r="N31" s="109"/>
      <c r="O31" s="112"/>
      <c r="P31" s="115"/>
      <c r="Q31" s="123"/>
      <c r="R31" s="126"/>
    </row>
    <row r="32" spans="1:18" x14ac:dyDescent="0.2">
      <c r="A32" s="12" t="s">
        <v>87</v>
      </c>
      <c r="D32" s="1" t="s">
        <v>68</v>
      </c>
      <c r="L32" s="1"/>
      <c r="M32" s="114">
        <v>228.6</v>
      </c>
      <c r="N32" s="107"/>
      <c r="O32" s="110">
        <f>M32*N32</f>
        <v>0</v>
      </c>
      <c r="P32" s="113">
        <v>0.10416666666666667</v>
      </c>
      <c r="Q32" s="121"/>
      <c r="R32" s="124">
        <f>O32+(Q32*5)</f>
        <v>0</v>
      </c>
    </row>
    <row r="33" spans="1:18" x14ac:dyDescent="0.2">
      <c r="A33" s="13">
        <v>1</v>
      </c>
      <c r="B33" s="13">
        <v>71254</v>
      </c>
      <c r="C33" s="13" t="s">
        <v>76</v>
      </c>
      <c r="D33" s="13" t="s">
        <v>80</v>
      </c>
      <c r="E33" s="9"/>
      <c r="F33" s="11"/>
      <c r="G33" s="11"/>
      <c r="H33" s="11"/>
      <c r="I33" s="11"/>
      <c r="J33" s="11"/>
      <c r="K33" s="18"/>
      <c r="L33" s="1"/>
      <c r="M33" s="114"/>
      <c r="N33" s="108"/>
      <c r="O33" s="111"/>
      <c r="P33" s="114"/>
      <c r="Q33" s="122"/>
      <c r="R33" s="125"/>
    </row>
    <row r="34" spans="1:18" x14ac:dyDescent="0.2">
      <c r="A34" s="13">
        <v>2</v>
      </c>
      <c r="B34" s="13">
        <v>71254</v>
      </c>
      <c r="C34" s="13" t="s">
        <v>76</v>
      </c>
      <c r="D34" s="13" t="s">
        <v>80</v>
      </c>
      <c r="E34" s="9"/>
      <c r="F34" s="11"/>
      <c r="G34" s="11"/>
      <c r="H34" s="11"/>
      <c r="I34" s="11"/>
      <c r="J34" s="11"/>
      <c r="K34" s="18"/>
      <c r="L34" s="1"/>
      <c r="M34" s="114"/>
      <c r="N34" s="108"/>
      <c r="O34" s="111"/>
      <c r="P34" s="114"/>
      <c r="Q34" s="122"/>
      <c r="R34" s="125"/>
    </row>
    <row r="35" spans="1:18" x14ac:dyDescent="0.2">
      <c r="A35" s="13">
        <v>3</v>
      </c>
      <c r="B35" s="13">
        <v>70839</v>
      </c>
      <c r="C35" s="13" t="s">
        <v>81</v>
      </c>
      <c r="D35" s="13"/>
      <c r="E35" s="9"/>
      <c r="F35" s="11"/>
      <c r="G35" s="11"/>
      <c r="H35" s="11"/>
      <c r="I35" s="11"/>
      <c r="J35" s="11"/>
      <c r="K35" s="18"/>
      <c r="L35" s="1"/>
      <c r="M35" s="114"/>
      <c r="N35" s="108"/>
      <c r="O35" s="111"/>
      <c r="P35" s="114"/>
      <c r="Q35" s="122"/>
      <c r="R35" s="125"/>
    </row>
    <row r="36" spans="1:18" x14ac:dyDescent="0.2">
      <c r="A36" s="13">
        <v>4</v>
      </c>
      <c r="B36" s="13">
        <v>71229</v>
      </c>
      <c r="C36" s="13" t="s">
        <v>69</v>
      </c>
      <c r="D36" s="13"/>
      <c r="E36" s="9"/>
      <c r="F36" s="11"/>
      <c r="G36" s="11"/>
      <c r="H36" s="11"/>
      <c r="I36" s="11"/>
      <c r="J36" s="11"/>
      <c r="K36" s="18"/>
      <c r="L36" s="1"/>
      <c r="M36" s="114"/>
      <c r="N36" s="108"/>
      <c r="O36" s="111"/>
      <c r="P36" s="114"/>
      <c r="Q36" s="122"/>
      <c r="R36" s="125"/>
    </row>
    <row r="37" spans="1:18" x14ac:dyDescent="0.2">
      <c r="A37" s="13">
        <v>5</v>
      </c>
      <c r="B37" s="13">
        <v>71229</v>
      </c>
      <c r="C37" s="13" t="s">
        <v>69</v>
      </c>
      <c r="D37" s="13"/>
      <c r="E37" s="9"/>
      <c r="F37" s="11"/>
      <c r="G37" s="11"/>
      <c r="H37" s="11"/>
      <c r="I37" s="11"/>
      <c r="J37" s="11"/>
      <c r="K37" s="11"/>
      <c r="L37" s="1"/>
      <c r="M37" s="114"/>
      <c r="N37" s="108"/>
      <c r="O37" s="111"/>
      <c r="P37" s="114"/>
      <c r="Q37" s="122"/>
      <c r="R37" s="125"/>
    </row>
    <row r="38" spans="1:18" x14ac:dyDescent="0.2">
      <c r="A38" s="13">
        <v>6</v>
      </c>
      <c r="B38" s="13">
        <v>71229</v>
      </c>
      <c r="C38" s="13" t="s">
        <v>69</v>
      </c>
      <c r="D38" s="13"/>
      <c r="E38" s="9"/>
      <c r="F38" s="11"/>
      <c r="G38" s="11"/>
      <c r="H38" s="11"/>
      <c r="I38" s="11"/>
      <c r="J38" s="11"/>
      <c r="K38" s="18"/>
      <c r="L38" s="1"/>
      <c r="M38" s="114"/>
      <c r="N38" s="108"/>
      <c r="O38" s="111"/>
      <c r="P38" s="114"/>
      <c r="Q38" s="122"/>
      <c r="R38" s="125"/>
    </row>
    <row r="39" spans="1:18" x14ac:dyDescent="0.2">
      <c r="A39" s="13"/>
      <c r="B39" s="13"/>
      <c r="C39" s="13"/>
      <c r="D39" s="13"/>
      <c r="E39" s="9"/>
      <c r="F39" s="11"/>
      <c r="G39" s="11"/>
      <c r="H39" s="11"/>
      <c r="I39" s="11"/>
      <c r="J39" s="11"/>
      <c r="K39" s="11"/>
      <c r="L39" s="1"/>
      <c r="M39" s="114"/>
      <c r="N39" s="108"/>
      <c r="O39" s="111"/>
      <c r="P39" s="114"/>
      <c r="Q39" s="122"/>
      <c r="R39" s="125"/>
    </row>
    <row r="40" spans="1:18" x14ac:dyDescent="0.2">
      <c r="A40" s="13"/>
      <c r="B40" s="13"/>
      <c r="C40" s="13"/>
      <c r="E40" s="9"/>
      <c r="F40" s="11"/>
      <c r="G40" s="11"/>
      <c r="H40" s="11"/>
      <c r="I40" s="11"/>
      <c r="J40" s="11"/>
      <c r="K40" s="11"/>
      <c r="L40" s="27"/>
      <c r="M40" s="114"/>
      <c r="N40" s="108"/>
      <c r="O40" s="111"/>
      <c r="P40" s="114"/>
      <c r="Q40" s="122"/>
      <c r="R40" s="125"/>
    </row>
    <row r="41" spans="1:18" x14ac:dyDescent="0.2">
      <c r="A41" s="73" t="s">
        <v>29</v>
      </c>
      <c r="B41" s="73"/>
      <c r="C41" s="73"/>
      <c r="D41" s="73"/>
      <c r="E41" s="74"/>
      <c r="F41" s="92">
        <v>22.86</v>
      </c>
      <c r="G41" s="92">
        <v>22.86</v>
      </c>
      <c r="H41" s="92">
        <v>22.86</v>
      </c>
      <c r="I41" s="92">
        <v>22.86</v>
      </c>
      <c r="J41" s="92">
        <v>22.86</v>
      </c>
      <c r="K41" s="92">
        <v>22.86</v>
      </c>
      <c r="L41" s="72" t="s">
        <v>93</v>
      </c>
      <c r="M41" s="114"/>
      <c r="N41" s="108"/>
      <c r="O41" s="111"/>
      <c r="P41" s="114"/>
      <c r="Q41" s="122"/>
      <c r="R41" s="125"/>
    </row>
    <row r="42" spans="1:18" ht="13.5" thickBot="1" x14ac:dyDescent="0.25">
      <c r="A42" s="76" t="s">
        <v>30</v>
      </c>
      <c r="B42" s="76"/>
      <c r="C42" s="76"/>
      <c r="D42" s="76"/>
      <c r="E42" s="77"/>
      <c r="F42" s="91">
        <v>5.2083333333333336E-2</v>
      </c>
      <c r="G42" s="91">
        <v>5.2083333333333336E-2</v>
      </c>
      <c r="H42" s="91">
        <v>5.2083333333333336E-2</v>
      </c>
      <c r="I42" s="91">
        <v>5.2083333333333336E-2</v>
      </c>
      <c r="J42" s="91">
        <v>5.2083333333333336E-2</v>
      </c>
      <c r="K42" s="91">
        <v>5.2083333333333336E-2</v>
      </c>
      <c r="L42" s="75" t="s">
        <v>72</v>
      </c>
      <c r="M42" s="115"/>
      <c r="N42" s="109"/>
      <c r="O42" s="112"/>
      <c r="P42" s="115"/>
      <c r="Q42" s="123"/>
      <c r="R42" s="126"/>
    </row>
    <row r="43" spans="1:18" x14ac:dyDescent="0.2">
      <c r="A43" s="12" t="s">
        <v>88</v>
      </c>
      <c r="D43" s="1" t="s">
        <v>31</v>
      </c>
      <c r="L43" s="1"/>
      <c r="M43" s="114">
        <v>103.6</v>
      </c>
      <c r="N43" s="107"/>
      <c r="O43" s="110">
        <f>M43*N43</f>
        <v>0</v>
      </c>
      <c r="P43" s="113">
        <v>0</v>
      </c>
      <c r="Q43" s="116">
        <v>0</v>
      </c>
      <c r="R43" s="124">
        <f>O43+(Q43*5)</f>
        <v>0</v>
      </c>
    </row>
    <row r="44" spans="1:18" x14ac:dyDescent="0.2">
      <c r="A44" s="13">
        <v>1</v>
      </c>
      <c r="B44" s="13">
        <v>70839</v>
      </c>
      <c r="C44" s="13" t="s">
        <v>81</v>
      </c>
      <c r="D44" s="13"/>
      <c r="E44" s="9"/>
      <c r="F44" s="11"/>
      <c r="G44" s="11"/>
      <c r="H44" s="11"/>
      <c r="I44" s="11"/>
      <c r="J44" s="11"/>
      <c r="K44" s="18"/>
      <c r="M44" s="114"/>
      <c r="N44" s="108"/>
      <c r="O44" s="111"/>
      <c r="P44" s="119"/>
      <c r="Q44" s="117"/>
      <c r="R44" s="125"/>
    </row>
    <row r="45" spans="1:18" x14ac:dyDescent="0.2">
      <c r="A45" s="13">
        <v>2</v>
      </c>
      <c r="B45" s="13">
        <v>70839</v>
      </c>
      <c r="C45" s="13" t="s">
        <v>81</v>
      </c>
      <c r="D45" s="13"/>
      <c r="E45" s="9"/>
      <c r="F45" s="11"/>
      <c r="G45" s="11"/>
      <c r="H45" s="11"/>
      <c r="I45" s="11"/>
      <c r="J45" s="11"/>
      <c r="K45" s="18"/>
      <c r="M45" s="114"/>
      <c r="N45" s="108"/>
      <c r="O45" s="111"/>
      <c r="P45" s="119"/>
      <c r="Q45" s="117"/>
      <c r="R45" s="125"/>
    </row>
    <row r="46" spans="1:18" x14ac:dyDescent="0.2">
      <c r="A46" s="13">
        <v>3</v>
      </c>
      <c r="B46" s="13">
        <v>71229</v>
      </c>
      <c r="C46" s="13" t="s">
        <v>69</v>
      </c>
      <c r="D46" s="13"/>
      <c r="E46" s="9"/>
      <c r="F46" s="11"/>
      <c r="G46" s="11"/>
      <c r="H46" s="11"/>
      <c r="I46" s="11"/>
      <c r="J46" s="11"/>
      <c r="K46" s="18"/>
      <c r="M46" s="114"/>
      <c r="N46" s="108"/>
      <c r="O46" s="111"/>
      <c r="P46" s="119"/>
      <c r="Q46" s="117"/>
      <c r="R46" s="125"/>
    </row>
    <row r="47" spans="1:18" x14ac:dyDescent="0.2">
      <c r="A47" s="13">
        <v>4</v>
      </c>
      <c r="B47" s="13">
        <v>71229</v>
      </c>
      <c r="C47" s="13" t="s">
        <v>69</v>
      </c>
      <c r="D47" s="13"/>
      <c r="E47" s="9"/>
      <c r="F47" s="11"/>
      <c r="G47" s="11"/>
      <c r="H47" s="11"/>
      <c r="I47" s="11"/>
      <c r="J47" s="11"/>
      <c r="K47" s="18"/>
      <c r="L47" s="1"/>
      <c r="M47" s="114"/>
      <c r="N47" s="108"/>
      <c r="O47" s="111"/>
      <c r="P47" s="119"/>
      <c r="Q47" s="117"/>
      <c r="R47" s="125"/>
    </row>
    <row r="48" spans="1:18" x14ac:dyDescent="0.2">
      <c r="A48" s="13">
        <v>5</v>
      </c>
      <c r="B48" s="13">
        <v>71229</v>
      </c>
      <c r="C48" s="13" t="s">
        <v>69</v>
      </c>
      <c r="D48" s="13"/>
      <c r="E48" s="9"/>
      <c r="F48" s="11"/>
      <c r="G48" s="11"/>
      <c r="H48" s="11"/>
      <c r="I48" s="11"/>
      <c r="J48" s="11"/>
      <c r="K48" s="11"/>
      <c r="L48" s="1"/>
      <c r="M48" s="114"/>
      <c r="N48" s="108"/>
      <c r="O48" s="111"/>
      <c r="P48" s="119"/>
      <c r="Q48" s="117"/>
      <c r="R48" s="125"/>
    </row>
    <row r="49" spans="1:18" x14ac:dyDescent="0.2">
      <c r="A49" s="13">
        <v>6</v>
      </c>
      <c r="B49" s="13">
        <v>71229</v>
      </c>
      <c r="C49" s="13" t="s">
        <v>69</v>
      </c>
      <c r="D49" s="13"/>
      <c r="E49" s="9"/>
      <c r="F49" s="11"/>
      <c r="G49" s="11"/>
      <c r="H49" s="11"/>
      <c r="I49" s="11"/>
      <c r="J49" s="11"/>
      <c r="K49" s="11"/>
      <c r="L49" s="1"/>
      <c r="M49" s="114"/>
      <c r="N49" s="108"/>
      <c r="O49" s="111"/>
      <c r="P49" s="119"/>
      <c r="Q49" s="117"/>
      <c r="R49" s="125"/>
    </row>
    <row r="50" spans="1:18" ht="15" x14ac:dyDescent="0.25">
      <c r="A50" s="89"/>
      <c r="B50" s="89"/>
      <c r="C50" s="89"/>
      <c r="D50" s="13"/>
      <c r="E50" s="9"/>
      <c r="F50" s="11"/>
      <c r="G50" s="18"/>
      <c r="H50" s="18"/>
      <c r="I50" s="18"/>
      <c r="J50" s="18"/>
      <c r="K50" s="18"/>
      <c r="L50" s="1"/>
      <c r="M50" s="114"/>
      <c r="N50" s="108"/>
      <c r="O50" s="111"/>
      <c r="P50" s="119"/>
      <c r="Q50" s="117"/>
      <c r="R50" s="125"/>
    </row>
    <row r="51" spans="1:18" x14ac:dyDescent="0.2">
      <c r="A51" s="73" t="s">
        <v>29</v>
      </c>
      <c r="B51" s="73"/>
      <c r="C51" s="73"/>
      <c r="D51" s="73"/>
      <c r="E51" s="74"/>
      <c r="F51" s="92">
        <v>10.36</v>
      </c>
      <c r="G51" s="92">
        <v>10.36</v>
      </c>
      <c r="H51" s="92">
        <v>10.36</v>
      </c>
      <c r="I51" s="92">
        <v>10.36</v>
      </c>
      <c r="J51" s="92">
        <v>10.36</v>
      </c>
      <c r="K51" s="92">
        <v>10.36</v>
      </c>
      <c r="L51" s="72" t="s">
        <v>94</v>
      </c>
      <c r="M51" s="114"/>
      <c r="N51" s="108"/>
      <c r="O51" s="111"/>
      <c r="P51" s="119"/>
      <c r="Q51" s="117"/>
      <c r="R51" s="125"/>
    </row>
    <row r="52" spans="1:18" ht="13.5" thickBot="1" x14ac:dyDescent="0.25">
      <c r="A52" s="72" t="s">
        <v>30</v>
      </c>
      <c r="B52" s="73"/>
      <c r="C52" s="76"/>
      <c r="D52" s="72"/>
      <c r="E52" s="74"/>
      <c r="F52" s="94" t="s">
        <v>70</v>
      </c>
      <c r="G52" s="94" t="s">
        <v>70</v>
      </c>
      <c r="H52" s="94" t="s">
        <v>70</v>
      </c>
      <c r="I52" s="94" t="s">
        <v>70</v>
      </c>
      <c r="J52" s="94" t="s">
        <v>70</v>
      </c>
      <c r="K52" s="94" t="s">
        <v>70</v>
      </c>
      <c r="L52" s="75" t="s">
        <v>71</v>
      </c>
      <c r="M52" s="115"/>
      <c r="N52" s="109"/>
      <c r="O52" s="112"/>
      <c r="P52" s="120"/>
      <c r="Q52" s="118"/>
      <c r="R52" s="126"/>
    </row>
    <row r="53" spans="1:18" x14ac:dyDescent="0.2">
      <c r="A53" s="25" t="s">
        <v>89</v>
      </c>
      <c r="B53" s="26"/>
      <c r="D53" s="26" t="s">
        <v>31</v>
      </c>
      <c r="E53" s="26"/>
      <c r="F53" s="26"/>
      <c r="G53" s="26"/>
      <c r="H53" s="26"/>
      <c r="I53" s="26"/>
      <c r="J53" s="26"/>
      <c r="K53" s="26"/>
      <c r="L53" s="26"/>
      <c r="M53" s="134">
        <v>267.5</v>
      </c>
      <c r="N53" s="107"/>
      <c r="O53" s="110">
        <f>M53*N53</f>
        <v>0</v>
      </c>
      <c r="P53" s="113">
        <v>0</v>
      </c>
      <c r="Q53" s="116">
        <v>0</v>
      </c>
      <c r="R53" s="124">
        <f>O53+(Q53*5)</f>
        <v>0</v>
      </c>
    </row>
    <row r="54" spans="1:18" x14ac:dyDescent="0.2">
      <c r="A54" s="13">
        <v>1</v>
      </c>
      <c r="B54" s="13">
        <v>70825</v>
      </c>
      <c r="C54" s="13" t="s">
        <v>78</v>
      </c>
      <c r="D54" s="13" t="s">
        <v>79</v>
      </c>
      <c r="E54" s="9"/>
      <c r="F54" s="11"/>
      <c r="G54" s="11"/>
      <c r="H54" s="11"/>
      <c r="I54" s="11"/>
      <c r="J54" s="11"/>
      <c r="K54" s="11"/>
      <c r="L54" s="1"/>
      <c r="M54" s="114"/>
      <c r="N54" s="108"/>
      <c r="O54" s="111"/>
      <c r="P54" s="114"/>
      <c r="Q54" s="117"/>
      <c r="R54" s="125"/>
    </row>
    <row r="55" spans="1:18" x14ac:dyDescent="0.2">
      <c r="A55" s="13">
        <v>2</v>
      </c>
      <c r="B55" s="13">
        <v>70825</v>
      </c>
      <c r="C55" s="13" t="s">
        <v>78</v>
      </c>
      <c r="D55" s="13"/>
      <c r="E55" s="9"/>
      <c r="F55" s="11"/>
      <c r="G55" s="18"/>
      <c r="H55" s="11"/>
      <c r="I55" s="11"/>
      <c r="J55" s="11"/>
      <c r="K55" s="11"/>
      <c r="L55" s="1"/>
      <c r="M55" s="114"/>
      <c r="N55" s="108"/>
      <c r="O55" s="111"/>
      <c r="P55" s="114"/>
      <c r="Q55" s="117"/>
      <c r="R55" s="125"/>
    </row>
    <row r="56" spans="1:18" x14ac:dyDescent="0.2">
      <c r="A56" s="13">
        <v>3</v>
      </c>
      <c r="B56" s="13">
        <v>70825</v>
      </c>
      <c r="C56" s="13" t="s">
        <v>78</v>
      </c>
      <c r="D56" s="13"/>
      <c r="E56" s="9"/>
      <c r="F56" s="11"/>
      <c r="G56" s="18"/>
      <c r="H56" s="11"/>
      <c r="I56" s="11"/>
      <c r="J56" s="11"/>
      <c r="K56" s="11"/>
      <c r="L56" s="1"/>
      <c r="M56" s="114"/>
      <c r="N56" s="108"/>
      <c r="O56" s="111"/>
      <c r="P56" s="114"/>
      <c r="Q56" s="117"/>
      <c r="R56" s="125"/>
    </row>
    <row r="57" spans="1:18" x14ac:dyDescent="0.2">
      <c r="A57" s="13">
        <v>4</v>
      </c>
      <c r="B57" s="13">
        <v>71254</v>
      </c>
      <c r="C57" s="13" t="s">
        <v>76</v>
      </c>
      <c r="D57" s="13" t="s">
        <v>85</v>
      </c>
      <c r="E57" s="9"/>
      <c r="F57" s="11"/>
      <c r="G57" s="18"/>
      <c r="H57" s="11"/>
      <c r="I57" s="18"/>
      <c r="J57" s="11"/>
      <c r="K57" s="11"/>
      <c r="L57" s="1"/>
      <c r="M57" s="114"/>
      <c r="N57" s="108"/>
      <c r="O57" s="111"/>
      <c r="P57" s="114"/>
      <c r="Q57" s="117"/>
      <c r="R57" s="125"/>
    </row>
    <row r="58" spans="1:18" x14ac:dyDescent="0.2">
      <c r="A58" s="13">
        <v>5</v>
      </c>
      <c r="B58" s="13">
        <v>71229</v>
      </c>
      <c r="C58" s="13" t="s">
        <v>69</v>
      </c>
      <c r="D58" s="13" t="s">
        <v>77</v>
      </c>
      <c r="E58" s="9"/>
      <c r="F58" s="11"/>
      <c r="G58" s="18"/>
      <c r="H58" s="11"/>
      <c r="I58" s="18"/>
      <c r="J58" s="11"/>
      <c r="K58" s="11"/>
      <c r="L58" s="1"/>
      <c r="M58" s="114"/>
      <c r="N58" s="108"/>
      <c r="O58" s="111"/>
      <c r="P58" s="114"/>
      <c r="Q58" s="117"/>
      <c r="R58" s="125"/>
    </row>
    <row r="59" spans="1:18" x14ac:dyDescent="0.2">
      <c r="A59" s="13"/>
      <c r="B59" s="13"/>
      <c r="C59" s="13"/>
      <c r="D59" s="13"/>
      <c r="E59" s="9"/>
      <c r="F59" s="11"/>
      <c r="G59" s="18"/>
      <c r="H59" s="11"/>
      <c r="I59" s="18"/>
      <c r="J59" s="11"/>
      <c r="K59" s="11"/>
      <c r="L59" s="1"/>
      <c r="M59" s="114"/>
      <c r="N59" s="108"/>
      <c r="O59" s="111"/>
      <c r="P59" s="114"/>
      <c r="Q59" s="117"/>
      <c r="R59" s="125"/>
    </row>
    <row r="60" spans="1:18" x14ac:dyDescent="0.2">
      <c r="A60" s="13"/>
      <c r="B60" s="13"/>
      <c r="C60" s="13"/>
      <c r="D60" s="13"/>
      <c r="E60" s="9"/>
      <c r="F60" s="11"/>
      <c r="G60" s="11"/>
      <c r="H60" s="11"/>
      <c r="I60" s="11"/>
      <c r="J60" s="11"/>
      <c r="K60" s="11"/>
      <c r="L60" s="1"/>
      <c r="M60" s="114"/>
      <c r="N60" s="108"/>
      <c r="O60" s="111"/>
      <c r="P60" s="114"/>
      <c r="Q60" s="117"/>
      <c r="R60" s="125"/>
    </row>
    <row r="61" spans="1:18" x14ac:dyDescent="0.2">
      <c r="A61" s="73" t="s">
        <v>29</v>
      </c>
      <c r="B61" s="73"/>
      <c r="C61" s="73"/>
      <c r="D61" s="73"/>
      <c r="E61" s="74"/>
      <c r="F61" s="92">
        <v>26.75</v>
      </c>
      <c r="G61" s="92">
        <v>26.75</v>
      </c>
      <c r="H61" s="92">
        <v>26.75</v>
      </c>
      <c r="I61" s="92">
        <v>26.75</v>
      </c>
      <c r="J61" s="92">
        <v>26.75</v>
      </c>
      <c r="K61" s="92">
        <v>26.75</v>
      </c>
      <c r="L61" s="72" t="s">
        <v>95</v>
      </c>
      <c r="M61" s="114"/>
      <c r="N61" s="108"/>
      <c r="O61" s="111"/>
      <c r="P61" s="114"/>
      <c r="Q61" s="117"/>
      <c r="R61" s="125"/>
    </row>
    <row r="62" spans="1:18" ht="13.5" thickBot="1" x14ac:dyDescent="0.25">
      <c r="A62" s="76" t="s">
        <v>30</v>
      </c>
      <c r="B62" s="76"/>
      <c r="C62" s="76"/>
      <c r="D62" s="76"/>
      <c r="E62" s="77"/>
      <c r="F62" s="93" t="s">
        <v>70</v>
      </c>
      <c r="G62" s="93" t="s">
        <v>70</v>
      </c>
      <c r="H62" s="93" t="s">
        <v>70</v>
      </c>
      <c r="I62" s="93" t="s">
        <v>70</v>
      </c>
      <c r="J62" s="93" t="s">
        <v>70</v>
      </c>
      <c r="K62" s="93" t="s">
        <v>70</v>
      </c>
      <c r="L62" s="75" t="s">
        <v>96</v>
      </c>
      <c r="M62" s="115"/>
      <c r="N62" s="108"/>
      <c r="O62" s="111"/>
      <c r="P62" s="114"/>
      <c r="Q62" s="117"/>
      <c r="R62" s="125"/>
    </row>
    <row r="63" spans="1:18" x14ac:dyDescent="0.2">
      <c r="A63" s="12" t="s">
        <v>90</v>
      </c>
      <c r="D63" s="1" t="s">
        <v>31</v>
      </c>
      <c r="L63" s="1"/>
      <c r="M63" s="114">
        <v>208.9</v>
      </c>
      <c r="N63" s="107"/>
      <c r="O63" s="110">
        <f>M63*N63</f>
        <v>0</v>
      </c>
      <c r="P63" s="113">
        <v>0</v>
      </c>
      <c r="Q63" s="121">
        <v>0</v>
      </c>
      <c r="R63" s="124">
        <f>O63+(Q63*5)</f>
        <v>0</v>
      </c>
    </row>
    <row r="64" spans="1:18" x14ac:dyDescent="0.2">
      <c r="A64" s="13">
        <v>1</v>
      </c>
      <c r="B64" s="13">
        <v>70825</v>
      </c>
      <c r="C64" s="13" t="s">
        <v>78</v>
      </c>
      <c r="D64" s="13" t="s">
        <v>79</v>
      </c>
      <c r="E64" s="9"/>
      <c r="F64" s="11"/>
      <c r="G64" s="11"/>
      <c r="H64" s="11"/>
      <c r="I64" s="11"/>
      <c r="J64" s="11"/>
      <c r="K64" s="11"/>
      <c r="L64" s="1"/>
      <c r="M64" s="114"/>
      <c r="N64" s="108"/>
      <c r="O64" s="111"/>
      <c r="P64" s="119"/>
      <c r="Q64" s="122"/>
      <c r="R64" s="125"/>
    </row>
    <row r="65" spans="1:18" x14ac:dyDescent="0.2">
      <c r="A65" s="13">
        <v>2</v>
      </c>
      <c r="B65" s="13">
        <v>71254</v>
      </c>
      <c r="C65" s="13" t="s">
        <v>76</v>
      </c>
      <c r="D65" s="13" t="s">
        <v>85</v>
      </c>
      <c r="E65" s="9"/>
      <c r="F65" s="11"/>
      <c r="G65" s="18"/>
      <c r="H65" s="11"/>
      <c r="I65" s="11"/>
      <c r="J65" s="11"/>
      <c r="K65" s="11"/>
      <c r="L65" s="1"/>
      <c r="M65" s="114"/>
      <c r="N65" s="108"/>
      <c r="O65" s="111"/>
      <c r="P65" s="119"/>
      <c r="Q65" s="122"/>
      <c r="R65" s="125"/>
    </row>
    <row r="66" spans="1:18" ht="15" x14ac:dyDescent="0.25">
      <c r="A66" s="89"/>
      <c r="B66" s="89"/>
      <c r="C66" s="89"/>
      <c r="D66" s="89"/>
      <c r="E66" s="9"/>
      <c r="F66" s="11"/>
      <c r="G66" s="18"/>
      <c r="H66" s="11"/>
      <c r="I66" s="11"/>
      <c r="J66" s="11"/>
      <c r="K66" s="11"/>
      <c r="L66" s="1"/>
      <c r="M66" s="114"/>
      <c r="N66" s="108"/>
      <c r="O66" s="111"/>
      <c r="P66" s="119"/>
      <c r="Q66" s="122"/>
      <c r="R66" s="125"/>
    </row>
    <row r="67" spans="1:18" x14ac:dyDescent="0.2">
      <c r="A67" s="13"/>
      <c r="B67" s="13"/>
      <c r="C67" s="13"/>
      <c r="D67" s="13"/>
      <c r="E67" s="9"/>
      <c r="F67" s="11"/>
      <c r="G67" s="18"/>
      <c r="H67" s="11"/>
      <c r="I67" s="18"/>
      <c r="J67" s="11"/>
      <c r="K67" s="11"/>
      <c r="L67" s="1"/>
      <c r="M67" s="114"/>
      <c r="N67" s="108"/>
      <c r="O67" s="111"/>
      <c r="P67" s="119"/>
      <c r="Q67" s="122"/>
      <c r="R67" s="125"/>
    </row>
    <row r="68" spans="1:18" x14ac:dyDescent="0.2">
      <c r="A68" s="13"/>
      <c r="B68" s="13"/>
      <c r="C68" s="13"/>
      <c r="D68" s="13"/>
      <c r="E68" s="9"/>
      <c r="F68" s="11"/>
      <c r="G68" s="18"/>
      <c r="H68" s="11"/>
      <c r="I68" s="18"/>
      <c r="J68" s="11"/>
      <c r="K68" s="11"/>
      <c r="L68" s="1"/>
      <c r="M68" s="114"/>
      <c r="N68" s="108"/>
      <c r="O68" s="111"/>
      <c r="P68" s="119"/>
      <c r="Q68" s="122"/>
      <c r="R68" s="125"/>
    </row>
    <row r="69" spans="1:18" x14ac:dyDescent="0.2">
      <c r="A69" s="13"/>
      <c r="B69" s="13"/>
      <c r="C69" s="13"/>
      <c r="D69" s="13"/>
      <c r="E69" s="9"/>
      <c r="F69" s="11"/>
      <c r="G69" s="18"/>
      <c r="H69" s="11"/>
      <c r="I69" s="18"/>
      <c r="J69" s="11"/>
      <c r="K69" s="11"/>
      <c r="L69" s="1"/>
      <c r="M69" s="114"/>
      <c r="N69" s="108"/>
      <c r="O69" s="111"/>
      <c r="P69" s="119"/>
      <c r="Q69" s="122"/>
      <c r="R69" s="125"/>
    </row>
    <row r="70" spans="1:18" x14ac:dyDescent="0.2">
      <c r="A70" s="13"/>
      <c r="B70" s="13"/>
      <c r="C70" s="13"/>
      <c r="D70" s="13"/>
      <c r="E70" s="9"/>
      <c r="F70" s="11"/>
      <c r="G70" s="11"/>
      <c r="H70" s="11"/>
      <c r="I70" s="11"/>
      <c r="J70" s="11"/>
      <c r="K70" s="11"/>
      <c r="L70" s="1"/>
      <c r="M70" s="114"/>
      <c r="N70" s="108"/>
      <c r="O70" s="111"/>
      <c r="P70" s="119"/>
      <c r="Q70" s="122"/>
      <c r="R70" s="125"/>
    </row>
    <row r="71" spans="1:18" x14ac:dyDescent="0.2">
      <c r="A71" s="73" t="s">
        <v>29</v>
      </c>
      <c r="B71" s="73"/>
      <c r="C71" s="73"/>
      <c r="D71" s="73"/>
      <c r="E71" s="74"/>
      <c r="F71" s="92">
        <v>20.89</v>
      </c>
      <c r="G71" s="92">
        <v>20.89</v>
      </c>
      <c r="H71" s="92">
        <v>20.89</v>
      </c>
      <c r="I71" s="92">
        <v>20.89</v>
      </c>
      <c r="J71" s="92">
        <v>20.89</v>
      </c>
      <c r="K71" s="92">
        <v>20.89</v>
      </c>
      <c r="L71" s="72" t="s">
        <v>97</v>
      </c>
      <c r="M71" s="114"/>
      <c r="N71" s="108"/>
      <c r="O71" s="111"/>
      <c r="P71" s="119"/>
      <c r="Q71" s="122"/>
      <c r="R71" s="125"/>
    </row>
    <row r="72" spans="1:18" ht="13.5" thickBot="1" x14ac:dyDescent="0.25">
      <c r="A72" s="76" t="s">
        <v>30</v>
      </c>
      <c r="B72" s="76"/>
      <c r="C72" s="76"/>
      <c r="D72" s="76"/>
      <c r="E72" s="77"/>
      <c r="F72" s="93" t="s">
        <v>70</v>
      </c>
      <c r="G72" s="93" t="s">
        <v>70</v>
      </c>
      <c r="H72" s="93" t="s">
        <v>70</v>
      </c>
      <c r="I72" s="93" t="s">
        <v>70</v>
      </c>
      <c r="J72" s="93" t="s">
        <v>70</v>
      </c>
      <c r="K72" s="93" t="s">
        <v>70</v>
      </c>
      <c r="L72" s="75" t="s">
        <v>96</v>
      </c>
      <c r="M72" s="115"/>
      <c r="N72" s="109"/>
      <c r="O72" s="112"/>
      <c r="P72" s="120"/>
      <c r="Q72" s="123"/>
      <c r="R72" s="126"/>
    </row>
    <row r="73" spans="1:18" x14ac:dyDescent="0.2">
      <c r="A73" s="25" t="s">
        <v>91</v>
      </c>
      <c r="B73" s="26"/>
      <c r="D73" s="26" t="s">
        <v>31</v>
      </c>
      <c r="E73" s="26"/>
      <c r="F73" s="26"/>
      <c r="G73" s="26"/>
      <c r="H73" s="26"/>
      <c r="I73" s="26"/>
      <c r="J73" s="26"/>
      <c r="K73" s="26"/>
      <c r="L73" s="26"/>
      <c r="M73" s="134">
        <v>319.8</v>
      </c>
      <c r="N73" s="107"/>
      <c r="O73" s="110">
        <f>M73*N73</f>
        <v>0</v>
      </c>
      <c r="P73" s="113">
        <v>0</v>
      </c>
      <c r="Q73" s="116">
        <v>0</v>
      </c>
      <c r="R73" s="124">
        <f>O73+(Q73*5)</f>
        <v>0</v>
      </c>
    </row>
    <row r="74" spans="1:18" x14ac:dyDescent="0.2">
      <c r="A74" s="13">
        <v>1</v>
      </c>
      <c r="B74" s="13">
        <v>71282</v>
      </c>
      <c r="C74" s="13" t="s">
        <v>75</v>
      </c>
      <c r="D74" s="13"/>
      <c r="E74" s="9"/>
      <c r="F74" s="11"/>
      <c r="G74" s="11"/>
      <c r="H74" s="11"/>
      <c r="I74" s="11"/>
      <c r="J74" s="11"/>
      <c r="K74" s="11"/>
      <c r="L74" s="1"/>
      <c r="M74" s="114"/>
      <c r="N74" s="108"/>
      <c r="O74" s="111"/>
      <c r="P74" s="119"/>
      <c r="Q74" s="117"/>
      <c r="R74" s="125"/>
    </row>
    <row r="75" spans="1:18" x14ac:dyDescent="0.2">
      <c r="A75" s="13">
        <v>2</v>
      </c>
      <c r="B75" s="13">
        <v>70825</v>
      </c>
      <c r="C75" s="13" t="s">
        <v>78</v>
      </c>
      <c r="D75" s="13"/>
      <c r="E75" s="9"/>
      <c r="F75" s="11"/>
      <c r="G75" s="18"/>
      <c r="H75" s="11"/>
      <c r="I75" s="11"/>
      <c r="J75" s="11"/>
      <c r="K75" s="11"/>
      <c r="L75" s="1"/>
      <c r="M75" s="114"/>
      <c r="N75" s="108"/>
      <c r="O75" s="111"/>
      <c r="P75" s="119"/>
      <c r="Q75" s="117"/>
      <c r="R75" s="125"/>
    </row>
    <row r="76" spans="1:18" x14ac:dyDescent="0.2">
      <c r="A76" s="13">
        <v>3</v>
      </c>
      <c r="B76" s="13">
        <v>70839</v>
      </c>
      <c r="C76" s="13" t="s">
        <v>81</v>
      </c>
      <c r="D76" s="13"/>
      <c r="E76" s="9"/>
      <c r="F76" s="11"/>
      <c r="G76" s="18"/>
      <c r="H76" s="11"/>
      <c r="I76" s="11"/>
      <c r="J76" s="11"/>
      <c r="K76" s="11"/>
      <c r="L76" s="1"/>
      <c r="M76" s="114"/>
      <c r="N76" s="108"/>
      <c r="O76" s="111"/>
      <c r="P76" s="119"/>
      <c r="Q76" s="117"/>
      <c r="R76" s="125"/>
    </row>
    <row r="77" spans="1:18" x14ac:dyDescent="0.2">
      <c r="A77" s="13">
        <v>4</v>
      </c>
      <c r="B77" s="13">
        <v>70839</v>
      </c>
      <c r="C77" s="13" t="s">
        <v>81</v>
      </c>
      <c r="D77" s="13"/>
      <c r="E77" s="9"/>
      <c r="F77" s="11"/>
      <c r="G77" s="18"/>
      <c r="H77" s="11"/>
      <c r="I77" s="18"/>
      <c r="J77" s="11"/>
      <c r="K77" s="11"/>
      <c r="L77" s="1"/>
      <c r="M77" s="114"/>
      <c r="N77" s="108"/>
      <c r="O77" s="111"/>
      <c r="P77" s="119"/>
      <c r="Q77" s="117"/>
      <c r="R77" s="125"/>
    </row>
    <row r="78" spans="1:18" x14ac:dyDescent="0.2">
      <c r="A78" s="13"/>
      <c r="B78" s="13"/>
      <c r="C78" s="13"/>
      <c r="D78" s="13"/>
      <c r="E78" s="9"/>
      <c r="F78" s="11"/>
      <c r="G78" s="18"/>
      <c r="H78" s="11"/>
      <c r="I78" s="18"/>
      <c r="J78" s="11"/>
      <c r="K78" s="11"/>
      <c r="L78" s="1"/>
      <c r="M78" s="114"/>
      <c r="N78" s="108"/>
      <c r="O78" s="111"/>
      <c r="P78" s="119"/>
      <c r="Q78" s="117"/>
      <c r="R78" s="125"/>
    </row>
    <row r="79" spans="1:18" x14ac:dyDescent="0.2">
      <c r="A79" s="13"/>
      <c r="B79" s="13"/>
      <c r="C79" s="13"/>
      <c r="D79" s="13"/>
      <c r="E79" s="9"/>
      <c r="F79" s="11"/>
      <c r="G79" s="18"/>
      <c r="H79" s="11"/>
      <c r="I79" s="18"/>
      <c r="J79" s="11"/>
      <c r="K79" s="11"/>
      <c r="L79" s="1"/>
      <c r="M79" s="114"/>
      <c r="N79" s="108"/>
      <c r="O79" s="111"/>
      <c r="P79" s="119"/>
      <c r="Q79" s="117"/>
      <c r="R79" s="125"/>
    </row>
    <row r="80" spans="1:18" x14ac:dyDescent="0.2">
      <c r="A80" s="13"/>
      <c r="B80" s="13"/>
      <c r="C80" s="13"/>
      <c r="D80" s="13"/>
      <c r="E80" s="9"/>
      <c r="F80" s="11"/>
      <c r="G80" s="18"/>
      <c r="H80" s="11"/>
      <c r="I80" s="18"/>
      <c r="J80" s="11"/>
      <c r="K80" s="11"/>
      <c r="L80" s="1"/>
      <c r="M80" s="114"/>
      <c r="N80" s="108"/>
      <c r="O80" s="111"/>
      <c r="P80" s="119"/>
      <c r="Q80" s="117"/>
      <c r="R80" s="125"/>
    </row>
    <row r="81" spans="1:18" x14ac:dyDescent="0.2">
      <c r="A81" s="13"/>
      <c r="B81" s="13"/>
      <c r="C81" s="13"/>
      <c r="D81" s="13"/>
      <c r="E81" s="9"/>
      <c r="F81" s="11"/>
      <c r="G81" s="18"/>
      <c r="H81" s="11"/>
      <c r="I81" s="18"/>
      <c r="J81" s="11"/>
      <c r="K81" s="11"/>
      <c r="L81" s="1"/>
      <c r="M81" s="114"/>
      <c r="N81" s="108"/>
      <c r="O81" s="111"/>
      <c r="P81" s="119"/>
      <c r="Q81" s="117"/>
      <c r="R81" s="125"/>
    </row>
    <row r="82" spans="1:18" x14ac:dyDescent="0.2">
      <c r="A82" s="13"/>
      <c r="B82" s="13"/>
      <c r="C82" s="13"/>
      <c r="D82" s="13"/>
      <c r="E82" s="9"/>
      <c r="F82" s="11"/>
      <c r="G82" s="11"/>
      <c r="H82" s="11"/>
      <c r="I82" s="11"/>
      <c r="J82" s="11"/>
      <c r="K82" s="11"/>
      <c r="L82" s="1"/>
      <c r="M82" s="114"/>
      <c r="N82" s="108"/>
      <c r="O82" s="111"/>
      <c r="P82" s="119"/>
      <c r="Q82" s="117"/>
      <c r="R82" s="125"/>
    </row>
    <row r="83" spans="1:18" x14ac:dyDescent="0.2">
      <c r="A83" s="73" t="s">
        <v>29</v>
      </c>
      <c r="B83" s="73"/>
      <c r="C83" s="73"/>
      <c r="D83" s="73"/>
      <c r="E83" s="74"/>
      <c r="F83" s="92">
        <v>31.98</v>
      </c>
      <c r="G83" s="92">
        <v>31.98</v>
      </c>
      <c r="H83" s="92">
        <v>31.98</v>
      </c>
      <c r="I83" s="92">
        <v>31.98</v>
      </c>
      <c r="J83" s="92">
        <v>31.98</v>
      </c>
      <c r="K83" s="92">
        <v>31.98</v>
      </c>
      <c r="L83" s="72" t="s">
        <v>98</v>
      </c>
      <c r="M83" s="114"/>
      <c r="N83" s="108"/>
      <c r="O83" s="111"/>
      <c r="P83" s="119"/>
      <c r="Q83" s="117"/>
      <c r="R83" s="125"/>
    </row>
    <row r="84" spans="1:18" ht="13.5" thickBot="1" x14ac:dyDescent="0.25">
      <c r="A84" s="76" t="s">
        <v>30</v>
      </c>
      <c r="B84" s="76"/>
      <c r="C84" s="76"/>
      <c r="D84" s="76"/>
      <c r="E84" s="77"/>
      <c r="F84" s="93" t="s">
        <v>70</v>
      </c>
      <c r="G84" s="93" t="s">
        <v>70</v>
      </c>
      <c r="H84" s="93" t="s">
        <v>70</v>
      </c>
      <c r="I84" s="93" t="s">
        <v>70</v>
      </c>
      <c r="J84" s="93" t="s">
        <v>70</v>
      </c>
      <c r="K84" s="93" t="s">
        <v>70</v>
      </c>
      <c r="L84" s="75" t="s">
        <v>96</v>
      </c>
      <c r="M84" s="115"/>
      <c r="N84" s="108"/>
      <c r="O84" s="111"/>
      <c r="P84" s="119"/>
      <c r="Q84" s="117"/>
      <c r="R84" s="125"/>
    </row>
    <row r="85" spans="1:18" x14ac:dyDescent="0.2">
      <c r="A85" s="25" t="s">
        <v>99</v>
      </c>
      <c r="B85" s="26"/>
      <c r="D85" s="26" t="s">
        <v>31</v>
      </c>
      <c r="E85" s="26"/>
      <c r="F85" s="26"/>
      <c r="G85" s="26"/>
      <c r="H85" s="26"/>
      <c r="I85" s="26"/>
      <c r="J85" s="26"/>
      <c r="K85" s="26"/>
      <c r="L85" s="26"/>
      <c r="M85" s="134">
        <v>205.6</v>
      </c>
      <c r="N85" s="107"/>
      <c r="O85" s="110">
        <f>M85*N85</f>
        <v>0</v>
      </c>
      <c r="P85" s="113">
        <v>0</v>
      </c>
      <c r="Q85" s="116">
        <v>0</v>
      </c>
      <c r="R85" s="124">
        <f>O85+(Q85*5)</f>
        <v>0</v>
      </c>
    </row>
    <row r="86" spans="1:18" x14ac:dyDescent="0.2">
      <c r="A86" s="13">
        <v>1</v>
      </c>
      <c r="B86" s="13">
        <v>71254</v>
      </c>
      <c r="C86" s="13" t="s">
        <v>76</v>
      </c>
      <c r="D86" s="13"/>
      <c r="E86" s="9"/>
      <c r="F86" s="11"/>
      <c r="G86" s="11"/>
      <c r="H86" s="11"/>
      <c r="I86" s="11"/>
      <c r="J86" s="11"/>
      <c r="K86" s="11"/>
      <c r="L86" s="1"/>
      <c r="M86" s="114"/>
      <c r="N86" s="108"/>
      <c r="O86" s="111"/>
      <c r="P86" s="114"/>
      <c r="Q86" s="117"/>
      <c r="R86" s="125"/>
    </row>
    <row r="87" spans="1:18" x14ac:dyDescent="0.2">
      <c r="A87" s="13">
        <v>2</v>
      </c>
      <c r="B87" s="13">
        <v>71229</v>
      </c>
      <c r="C87" s="13" t="s">
        <v>69</v>
      </c>
      <c r="D87" s="13" t="s">
        <v>77</v>
      </c>
      <c r="E87" s="9"/>
      <c r="F87" s="11"/>
      <c r="G87" s="11"/>
      <c r="H87" s="11"/>
      <c r="I87" s="11"/>
      <c r="J87" s="11"/>
      <c r="K87" s="11"/>
      <c r="L87" s="1"/>
      <c r="M87" s="114"/>
      <c r="N87" s="108"/>
      <c r="O87" s="111"/>
      <c r="P87" s="114"/>
      <c r="Q87" s="117"/>
      <c r="R87" s="125"/>
    </row>
    <row r="88" spans="1:18" x14ac:dyDescent="0.2">
      <c r="A88" s="13">
        <v>3</v>
      </c>
      <c r="B88" s="13">
        <v>71229</v>
      </c>
      <c r="C88" s="13" t="s">
        <v>69</v>
      </c>
      <c r="D88" s="13" t="s">
        <v>100</v>
      </c>
      <c r="E88" s="9"/>
      <c r="F88" s="11"/>
      <c r="G88" s="11"/>
      <c r="H88" s="11"/>
      <c r="I88" s="11"/>
      <c r="J88" s="11"/>
      <c r="K88" s="11"/>
      <c r="L88" s="1"/>
      <c r="M88" s="114"/>
      <c r="N88" s="108"/>
      <c r="O88" s="111"/>
      <c r="P88" s="114"/>
      <c r="Q88" s="117"/>
      <c r="R88" s="125"/>
    </row>
    <row r="89" spans="1:18" x14ac:dyDescent="0.2">
      <c r="A89" s="13">
        <v>4</v>
      </c>
      <c r="B89" s="13">
        <v>71229</v>
      </c>
      <c r="C89" s="13" t="s">
        <v>69</v>
      </c>
      <c r="D89" s="13"/>
      <c r="E89" s="9"/>
      <c r="F89" s="11"/>
      <c r="G89" s="11"/>
      <c r="H89" s="11"/>
      <c r="I89" s="11"/>
      <c r="J89" s="11"/>
      <c r="K89" s="11"/>
      <c r="L89" s="1"/>
      <c r="M89" s="114"/>
      <c r="N89" s="108"/>
      <c r="O89" s="111"/>
      <c r="P89" s="114"/>
      <c r="Q89" s="117"/>
      <c r="R89" s="125"/>
    </row>
    <row r="90" spans="1:18" x14ac:dyDescent="0.2">
      <c r="A90" s="13">
        <v>5</v>
      </c>
      <c r="B90" s="13">
        <v>71229</v>
      </c>
      <c r="C90" s="13" t="s">
        <v>69</v>
      </c>
      <c r="D90" s="13"/>
      <c r="E90" s="9"/>
      <c r="F90" s="11"/>
      <c r="G90" s="11"/>
      <c r="H90" s="11"/>
      <c r="I90" s="11"/>
      <c r="J90" s="11"/>
      <c r="K90" s="11"/>
      <c r="L90" s="1"/>
      <c r="M90" s="114"/>
      <c r="N90" s="108"/>
      <c r="O90" s="111"/>
      <c r="P90" s="114"/>
      <c r="Q90" s="117"/>
      <c r="R90" s="125"/>
    </row>
    <row r="91" spans="1:18" x14ac:dyDescent="0.2">
      <c r="A91" s="13">
        <v>6</v>
      </c>
      <c r="B91" s="13">
        <v>71229</v>
      </c>
      <c r="C91" s="13" t="s">
        <v>69</v>
      </c>
      <c r="D91" s="13"/>
      <c r="E91" s="9"/>
      <c r="F91" s="11"/>
      <c r="G91" s="11"/>
      <c r="H91" s="11"/>
      <c r="I91" s="11"/>
      <c r="J91" s="11"/>
      <c r="K91" s="11"/>
      <c r="L91" s="1"/>
      <c r="M91" s="114"/>
      <c r="N91" s="108"/>
      <c r="O91" s="111"/>
      <c r="P91" s="114"/>
      <c r="Q91" s="117"/>
      <c r="R91" s="125"/>
    </row>
    <row r="92" spans="1:18" x14ac:dyDescent="0.2">
      <c r="A92" s="13">
        <v>7</v>
      </c>
      <c r="B92" s="13">
        <v>71229</v>
      </c>
      <c r="C92" s="13" t="s">
        <v>69</v>
      </c>
      <c r="D92" s="13"/>
      <c r="E92" s="9"/>
      <c r="F92" s="11"/>
      <c r="G92" s="11"/>
      <c r="H92" s="11"/>
      <c r="I92" s="11"/>
      <c r="J92" s="11"/>
      <c r="K92" s="11"/>
      <c r="L92" s="1"/>
      <c r="M92" s="114"/>
      <c r="N92" s="108"/>
      <c r="O92" s="111"/>
      <c r="P92" s="114"/>
      <c r="Q92" s="117"/>
      <c r="R92" s="125"/>
    </row>
    <row r="93" spans="1:18" x14ac:dyDescent="0.2">
      <c r="A93" s="13"/>
      <c r="B93" s="13"/>
      <c r="C93" s="13"/>
      <c r="D93" s="13"/>
      <c r="E93" s="9"/>
      <c r="F93" s="11"/>
      <c r="G93" s="11"/>
      <c r="H93" s="11"/>
      <c r="I93" s="11"/>
      <c r="J93" s="11"/>
      <c r="K93" s="11"/>
      <c r="L93" s="27"/>
      <c r="M93" s="114"/>
      <c r="N93" s="108"/>
      <c r="O93" s="111"/>
      <c r="P93" s="114"/>
      <c r="Q93" s="117"/>
      <c r="R93" s="125"/>
    </row>
    <row r="94" spans="1:18" x14ac:dyDescent="0.2">
      <c r="A94" s="73" t="s">
        <v>29</v>
      </c>
      <c r="B94" s="73"/>
      <c r="C94" s="73"/>
      <c r="D94" s="73"/>
      <c r="E94" s="74"/>
      <c r="F94" s="92">
        <v>20.56</v>
      </c>
      <c r="G94" s="92">
        <v>20.56</v>
      </c>
      <c r="H94" s="92">
        <v>20.56</v>
      </c>
      <c r="I94" s="92">
        <v>20.56</v>
      </c>
      <c r="J94" s="92">
        <v>20.56</v>
      </c>
      <c r="K94" s="92">
        <v>20.56</v>
      </c>
      <c r="L94" s="72" t="s">
        <v>102</v>
      </c>
      <c r="M94" s="114"/>
      <c r="N94" s="108"/>
      <c r="O94" s="111"/>
      <c r="P94" s="114"/>
      <c r="Q94" s="117"/>
      <c r="R94" s="125"/>
    </row>
    <row r="95" spans="1:18" ht="13.5" thickBot="1" x14ac:dyDescent="0.25">
      <c r="A95" s="76" t="s">
        <v>30</v>
      </c>
      <c r="B95" s="76"/>
      <c r="C95" s="76"/>
      <c r="D95" s="76"/>
      <c r="E95" s="77"/>
      <c r="F95" s="93" t="s">
        <v>70</v>
      </c>
      <c r="G95" s="93" t="s">
        <v>70</v>
      </c>
      <c r="H95" s="93" t="s">
        <v>70</v>
      </c>
      <c r="I95" s="93" t="s">
        <v>70</v>
      </c>
      <c r="J95" s="93" t="s">
        <v>70</v>
      </c>
      <c r="K95" s="93" t="s">
        <v>70</v>
      </c>
      <c r="L95" s="75" t="s">
        <v>101</v>
      </c>
      <c r="M95" s="115"/>
      <c r="N95" s="109"/>
      <c r="O95" s="112"/>
      <c r="P95" s="115"/>
      <c r="Q95" s="118"/>
      <c r="R95" s="126"/>
    </row>
    <row r="96" spans="1:18" x14ac:dyDescent="0.2">
      <c r="A96" s="12" t="s">
        <v>103</v>
      </c>
      <c r="D96" s="26" t="s">
        <v>68</v>
      </c>
      <c r="E96" s="26"/>
      <c r="F96" s="26"/>
      <c r="G96" s="26"/>
      <c r="L96" s="1"/>
      <c r="M96" s="114">
        <v>293.39999999999998</v>
      </c>
      <c r="N96" s="107"/>
      <c r="O96" s="110">
        <f>M96*N96</f>
        <v>0</v>
      </c>
      <c r="P96" s="113">
        <v>0.125</v>
      </c>
      <c r="Q96" s="121"/>
      <c r="R96" s="124">
        <f>O96+(Q96*5)</f>
        <v>0</v>
      </c>
    </row>
    <row r="97" spans="1:18" x14ac:dyDescent="0.2">
      <c r="A97" s="13">
        <v>1</v>
      </c>
      <c r="B97" s="13">
        <v>71282</v>
      </c>
      <c r="C97" s="13" t="s">
        <v>75</v>
      </c>
      <c r="D97" s="13"/>
      <c r="E97" s="9"/>
      <c r="F97" s="11"/>
      <c r="G97" s="11"/>
      <c r="H97" s="11"/>
      <c r="I97" s="11"/>
      <c r="J97" s="11"/>
      <c r="K97" s="11"/>
      <c r="L97" s="1"/>
      <c r="M97" s="114"/>
      <c r="N97" s="108"/>
      <c r="O97" s="111"/>
      <c r="P97" s="119"/>
      <c r="Q97" s="122"/>
      <c r="R97" s="125"/>
    </row>
    <row r="98" spans="1:18" x14ac:dyDescent="0.2">
      <c r="A98" s="13">
        <v>2</v>
      </c>
      <c r="B98" s="13">
        <v>70825</v>
      </c>
      <c r="C98" s="13" t="s">
        <v>78</v>
      </c>
      <c r="D98" s="13" t="s">
        <v>79</v>
      </c>
      <c r="E98" s="9"/>
      <c r="F98" s="11"/>
      <c r="G98" s="18"/>
      <c r="H98" s="11"/>
      <c r="I98" s="11"/>
      <c r="J98" s="11"/>
      <c r="K98" s="11"/>
      <c r="L98" s="1"/>
      <c r="M98" s="114"/>
      <c r="N98" s="108"/>
      <c r="O98" s="111"/>
      <c r="P98" s="119"/>
      <c r="Q98" s="122"/>
      <c r="R98" s="125"/>
    </row>
    <row r="99" spans="1:18" x14ac:dyDescent="0.2">
      <c r="A99" s="13">
        <v>3</v>
      </c>
      <c r="B99" s="13">
        <v>70825</v>
      </c>
      <c r="C99" s="13" t="s">
        <v>78</v>
      </c>
      <c r="D99" s="13"/>
      <c r="E99" s="9"/>
      <c r="F99" s="11"/>
      <c r="G99" s="18"/>
      <c r="H99" s="11"/>
      <c r="I99" s="11"/>
      <c r="J99" s="11"/>
      <c r="K99" s="11"/>
      <c r="L99" s="1"/>
      <c r="M99" s="114"/>
      <c r="N99" s="108"/>
      <c r="O99" s="111"/>
      <c r="P99" s="119"/>
      <c r="Q99" s="122"/>
      <c r="R99" s="125"/>
    </row>
    <row r="100" spans="1:18" x14ac:dyDescent="0.2">
      <c r="A100" s="13">
        <v>4</v>
      </c>
      <c r="B100" s="13">
        <v>70839</v>
      </c>
      <c r="C100" s="13" t="s">
        <v>81</v>
      </c>
      <c r="D100" s="13"/>
      <c r="E100" s="9"/>
      <c r="F100" s="11"/>
      <c r="G100" s="18"/>
      <c r="H100" s="11"/>
      <c r="I100" s="11"/>
      <c r="J100" s="11"/>
      <c r="K100" s="11"/>
      <c r="L100" s="1"/>
      <c r="M100" s="114"/>
      <c r="N100" s="108"/>
      <c r="O100" s="111"/>
      <c r="P100" s="119"/>
      <c r="Q100" s="122"/>
      <c r="R100" s="125"/>
    </row>
    <row r="101" spans="1:18" x14ac:dyDescent="0.2">
      <c r="A101" s="13">
        <v>5</v>
      </c>
      <c r="B101" s="13">
        <v>70839</v>
      </c>
      <c r="C101" s="13" t="s">
        <v>81</v>
      </c>
      <c r="D101" s="13"/>
      <c r="E101" s="9"/>
      <c r="F101" s="11"/>
      <c r="G101" s="18"/>
      <c r="H101" s="11"/>
      <c r="I101" s="11"/>
      <c r="J101" s="11"/>
      <c r="K101" s="11"/>
      <c r="L101" s="1"/>
      <c r="M101" s="114"/>
      <c r="N101" s="108"/>
      <c r="O101" s="111"/>
      <c r="P101" s="119"/>
      <c r="Q101" s="122"/>
      <c r="R101" s="125"/>
    </row>
    <row r="102" spans="1:18" x14ac:dyDescent="0.2">
      <c r="A102" s="13">
        <v>6</v>
      </c>
      <c r="B102" s="13">
        <v>71229</v>
      </c>
      <c r="C102" s="13" t="s">
        <v>69</v>
      </c>
      <c r="D102" s="13"/>
      <c r="E102" s="9"/>
      <c r="F102" s="11"/>
      <c r="G102" s="18"/>
      <c r="H102" s="11"/>
      <c r="I102" s="11"/>
      <c r="J102" s="11"/>
      <c r="K102" s="11"/>
      <c r="L102" s="1"/>
      <c r="M102" s="114"/>
      <c r="N102" s="108"/>
      <c r="O102" s="111"/>
      <c r="P102" s="119"/>
      <c r="Q102" s="122"/>
      <c r="R102" s="125"/>
    </row>
    <row r="103" spans="1:18" x14ac:dyDescent="0.2">
      <c r="A103" s="13"/>
      <c r="B103" s="13"/>
      <c r="C103" s="13"/>
      <c r="D103" s="13"/>
      <c r="E103" s="9"/>
      <c r="F103" s="11"/>
      <c r="G103" s="18"/>
      <c r="H103" s="11"/>
      <c r="I103" s="18"/>
      <c r="J103" s="11"/>
      <c r="K103" s="11"/>
      <c r="L103" s="1"/>
      <c r="M103" s="114"/>
      <c r="N103" s="108"/>
      <c r="O103" s="111"/>
      <c r="P103" s="119"/>
      <c r="Q103" s="122"/>
      <c r="R103" s="125"/>
    </row>
    <row r="104" spans="1:18" x14ac:dyDescent="0.2">
      <c r="A104" s="13"/>
      <c r="B104" s="13"/>
      <c r="C104" s="13"/>
      <c r="D104" s="13"/>
      <c r="E104" s="9"/>
      <c r="F104" s="11"/>
      <c r="G104" s="11"/>
      <c r="H104" s="11"/>
      <c r="I104" s="11"/>
      <c r="J104" s="11"/>
      <c r="K104" s="11"/>
      <c r="L104" s="1"/>
      <c r="M104" s="114"/>
      <c r="N104" s="108"/>
      <c r="O104" s="111"/>
      <c r="P104" s="119"/>
      <c r="Q104" s="122"/>
      <c r="R104" s="125"/>
    </row>
    <row r="105" spans="1:18" x14ac:dyDescent="0.2">
      <c r="A105" s="73" t="s">
        <v>29</v>
      </c>
      <c r="B105" s="73"/>
      <c r="C105" s="73"/>
      <c r="D105" s="73"/>
      <c r="E105" s="74"/>
      <c r="F105" s="92">
        <v>29.34</v>
      </c>
      <c r="G105" s="92">
        <v>29.34</v>
      </c>
      <c r="H105" s="92">
        <v>29.34</v>
      </c>
      <c r="I105" s="92">
        <v>29.34</v>
      </c>
      <c r="J105" s="92">
        <v>29.34</v>
      </c>
      <c r="K105" s="92">
        <v>29.34</v>
      </c>
      <c r="L105" s="72" t="s">
        <v>104</v>
      </c>
      <c r="M105" s="114"/>
      <c r="N105" s="108"/>
      <c r="O105" s="111"/>
      <c r="P105" s="119"/>
      <c r="Q105" s="122"/>
      <c r="R105" s="125"/>
    </row>
    <row r="106" spans="1:18" ht="13.5" thickBot="1" x14ac:dyDescent="0.25">
      <c r="A106" s="76" t="s">
        <v>30</v>
      </c>
      <c r="B106" s="76"/>
      <c r="C106" s="76"/>
      <c r="D106" s="76"/>
      <c r="E106" s="77"/>
      <c r="F106" s="93">
        <v>6.25E-2</v>
      </c>
      <c r="G106" s="93">
        <v>6.25E-2</v>
      </c>
      <c r="H106" s="93">
        <v>6.25E-2</v>
      </c>
      <c r="I106" s="93">
        <v>6.25E-2</v>
      </c>
      <c r="J106" s="93">
        <v>6.25E-2</v>
      </c>
      <c r="K106" s="93">
        <v>6.25E-2</v>
      </c>
      <c r="L106" s="75" t="s">
        <v>101</v>
      </c>
      <c r="M106" s="115"/>
      <c r="N106" s="109"/>
      <c r="O106" s="112"/>
      <c r="P106" s="120"/>
      <c r="Q106" s="123"/>
      <c r="R106" s="126"/>
    </row>
    <row r="107" spans="1:18" x14ac:dyDescent="0.2">
      <c r="A107" s="13"/>
      <c r="B107" s="13"/>
      <c r="C107" s="13"/>
      <c r="D107" s="13"/>
      <c r="E107" s="9"/>
      <c r="F107" s="13"/>
      <c r="G107" s="13"/>
      <c r="H107" s="13"/>
      <c r="I107" s="13"/>
      <c r="J107" s="13"/>
      <c r="K107" s="13"/>
      <c r="L107" s="1"/>
    </row>
    <row r="108" spans="1:18" x14ac:dyDescent="0.2">
      <c r="A108" s="14"/>
      <c r="B108" s="14"/>
      <c r="C108" s="14"/>
      <c r="D108" s="14"/>
      <c r="E108" s="16"/>
      <c r="F108" s="15"/>
      <c r="G108" s="15"/>
      <c r="H108" s="15"/>
      <c r="I108" s="15"/>
      <c r="J108" s="15"/>
      <c r="K108" s="65" t="s">
        <v>46</v>
      </c>
      <c r="M108" s="78">
        <f>SUM(M21:M106)</f>
        <v>1799.5</v>
      </c>
      <c r="N108" s="66" t="s">
        <v>45</v>
      </c>
      <c r="O108" s="56"/>
      <c r="P108" s="67"/>
      <c r="Q108" s="68"/>
      <c r="R108" s="69">
        <f>SUM(R21:R106)</f>
        <v>0</v>
      </c>
    </row>
    <row r="109" spans="1:18" x14ac:dyDescent="0.2">
      <c r="A109" s="12"/>
      <c r="L109" s="1"/>
      <c r="N109" s="70" t="s">
        <v>10</v>
      </c>
      <c r="O109" s="71"/>
      <c r="Q109" s="71"/>
      <c r="R109" s="71"/>
    </row>
  </sheetData>
  <sheetProtection algorithmName="SHA-512" hashValue="4YYi8+sjOZJGG4LZVe0CXhyIbWna1OmsHvVN5Q6YRHgKBnwsXb7D69uPss7RBl/EzhKqJdtV3U3tqtxZhZJ/sA==" saltValue="RoKVo8f0IWKJtzTE9sqdzg==" spinCount="100000" sheet="1" selectLockedCells="1"/>
  <protectedRanges>
    <protectedRange sqref="I6:I10" name="Bereich1"/>
    <protectedRange sqref="G15:G16" name="Bereich2"/>
  </protectedRanges>
  <mergeCells count="72">
    <mergeCell ref="Q85:Q95"/>
    <mergeCell ref="R85:R95"/>
    <mergeCell ref="M96:M106"/>
    <mergeCell ref="N96:N106"/>
    <mergeCell ref="O96:O106"/>
    <mergeCell ref="P96:P106"/>
    <mergeCell ref="Q96:Q106"/>
    <mergeCell ref="R96:R106"/>
    <mergeCell ref="M85:M95"/>
    <mergeCell ref="N85:N95"/>
    <mergeCell ref="O85:O95"/>
    <mergeCell ref="P85:P95"/>
    <mergeCell ref="R63:R72"/>
    <mergeCell ref="M73:M84"/>
    <mergeCell ref="N73:N84"/>
    <mergeCell ref="O73:O84"/>
    <mergeCell ref="P73:P84"/>
    <mergeCell ref="Q73:Q84"/>
    <mergeCell ref="R73:R84"/>
    <mergeCell ref="M63:M72"/>
    <mergeCell ref="N63:N72"/>
    <mergeCell ref="O63:O72"/>
    <mergeCell ref="P63:P72"/>
    <mergeCell ref="M19:M20"/>
    <mergeCell ref="M43:M52"/>
    <mergeCell ref="M53:M62"/>
    <mergeCell ref="N53:N62"/>
    <mergeCell ref="O53:O62"/>
    <mergeCell ref="P53:P62"/>
    <mergeCell ref="Q53:Q62"/>
    <mergeCell ref="R53:R62"/>
    <mergeCell ref="Q63:Q72"/>
    <mergeCell ref="J14:L14"/>
    <mergeCell ref="J15:L15"/>
    <mergeCell ref="R21:R31"/>
    <mergeCell ref="M32:M42"/>
    <mergeCell ref="N32:N42"/>
    <mergeCell ref="O32:O42"/>
    <mergeCell ref="P32:P42"/>
    <mergeCell ref="Q32:Q42"/>
    <mergeCell ref="R32:R42"/>
    <mergeCell ref="M21:M31"/>
    <mergeCell ref="N21:N31"/>
    <mergeCell ref="O21:O31"/>
    <mergeCell ref="H14:I14"/>
    <mergeCell ref="H15:I15"/>
    <mergeCell ref="A8:G8"/>
    <mergeCell ref="H16:I16"/>
    <mergeCell ref="A16:G16"/>
    <mergeCell ref="A14:G14"/>
    <mergeCell ref="A15:G15"/>
    <mergeCell ref="A9:G9"/>
    <mergeCell ref="A10:G10"/>
    <mergeCell ref="A11:G11"/>
    <mergeCell ref="H8:I8"/>
    <mergeCell ref="H9:I9"/>
    <mergeCell ref="H10:I10"/>
    <mergeCell ref="H11:I11"/>
    <mergeCell ref="A1:K1"/>
    <mergeCell ref="A3:L3"/>
    <mergeCell ref="A4:L4"/>
    <mergeCell ref="A6:G6"/>
    <mergeCell ref="A7:G7"/>
    <mergeCell ref="H6:I6"/>
    <mergeCell ref="H7:I7"/>
    <mergeCell ref="R43:R52"/>
    <mergeCell ref="P21:P31"/>
    <mergeCell ref="Q21:Q31"/>
    <mergeCell ref="N43:N52"/>
    <mergeCell ref="O43:O52"/>
    <mergeCell ref="P43:P52"/>
    <mergeCell ref="Q43:Q52"/>
  </mergeCells>
  <pageMargins left="0.70866141732283472" right="0.11811023622047245" top="0.98425196850393704" bottom="0.39370078740157483" header="0.31496062992125984" footer="0.11811023622047245"/>
  <pageSetup paperSize="9" scale="42" orientation="portrait" r:id="rId1"/>
  <headerFooter>
    <oddHeader>&amp;L&amp;"Calibri,Standard"&amp;10Landkreis Böblingen
EU-weite Ausschreibung Schülerbeförderung
Anlage 3</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Los 4 - Hinweise und Berechnung</vt:lpstr>
      <vt:lpstr>Los 5 Ost II SJ 26-27</vt:lpstr>
      <vt:lpstr>Los 5 Ost II SJ 27-30</vt:lpstr>
      <vt:lpstr>'Los 4 - Hinweise und Berechnung'!Druckbereich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Careni, Bianca</dc:creator>
  <cp:lastModifiedBy>Nusch, Sabine</cp:lastModifiedBy>
  <cp:lastPrinted>2024-12-18T08:25:02Z</cp:lastPrinted>
  <dcterms:created xsi:type="dcterms:W3CDTF">2024-02-08T09:42:24Z</dcterms:created>
  <dcterms:modified xsi:type="dcterms:W3CDTF">2025-12-10T10:40:32Z</dcterms:modified>
</cp:coreProperties>
</file>